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Xurshudzade\Desktop\AVM\New folder\"/>
    </mc:Choice>
  </mc:AlternateContent>
  <bookViews>
    <workbookView xWindow="480" yWindow="15" windowWidth="14220" windowHeight="7575"/>
  </bookViews>
  <sheets>
    <sheet name="2018" sheetId="1" r:id="rId1"/>
  </sheets>
  <calcPr calcId="152511"/>
</workbook>
</file>

<file path=xl/calcChain.xml><?xml version="1.0" encoding="utf-8"?>
<calcChain xmlns="http://schemas.openxmlformats.org/spreadsheetml/2006/main">
  <c r="H11" i="1" l="1"/>
  <c r="L9" i="1" l="1"/>
  <c r="I13" i="1"/>
  <c r="I12" i="1"/>
  <c r="I11" i="1"/>
  <c r="I10" i="1"/>
  <c r="I9" i="1"/>
  <c r="H13" i="1"/>
  <c r="H12" i="1"/>
  <c r="H10" i="1"/>
  <c r="H9" i="1"/>
  <c r="D10" i="1" l="1"/>
  <c r="D9" i="1" l="1"/>
  <c r="D12" i="1"/>
  <c r="G13" i="1" l="1"/>
  <c r="D13" i="1"/>
  <c r="G12" i="1"/>
  <c r="G11" i="1"/>
  <c r="D11" i="1"/>
  <c r="G10" i="1"/>
  <c r="G9" i="1"/>
  <c r="L11" i="1" l="1"/>
  <c r="M11" i="1" s="1"/>
  <c r="J15" i="1"/>
  <c r="L10" i="1"/>
  <c r="M10" i="1" s="1"/>
  <c r="M9" i="1"/>
  <c r="J17" i="1"/>
  <c r="L15" i="1" l="1"/>
</calcChain>
</file>

<file path=xl/sharedStrings.xml><?xml version="1.0" encoding="utf-8"?>
<sst xmlns="http://schemas.openxmlformats.org/spreadsheetml/2006/main" count="29" uniqueCount="25">
  <si>
    <t xml:space="preserve">AKTIVLƏR  (valyutada)    </t>
  </si>
  <si>
    <t>PASSİVLƏR (valyutada)</t>
  </si>
  <si>
    <t xml:space="preserve">Manat ekvivalentində </t>
  </si>
  <si>
    <t>Açıq valyuta mövqeyi  (AVM)</t>
  </si>
  <si>
    <t xml:space="preserve">AVM       Əmsalı     </t>
  </si>
  <si>
    <t>VALYUTA</t>
  </si>
  <si>
    <t>Uzun</t>
  </si>
  <si>
    <t>Qısa</t>
  </si>
  <si>
    <t xml:space="preserve">Balans üzrə </t>
  </si>
  <si>
    <t>Balansdan kənar</t>
  </si>
  <si>
    <t xml:space="preserve">Cəmi </t>
  </si>
  <si>
    <t xml:space="preserve">Cəmi aktivlər </t>
  </si>
  <si>
    <t>Cəmi passivlər</t>
  </si>
  <si>
    <t xml:space="preserve">Valyuta </t>
  </si>
  <si>
    <t>USD</t>
  </si>
  <si>
    <t>AVRO</t>
  </si>
  <si>
    <t>BANKIN HƏR BİR ƏSAS VALYUTA ÜZRƏ AYRILIQDA VƏ MƏCMU AÇIQ VALYUTA MÖVQEYİ</t>
  </si>
  <si>
    <t>SDV üzrə məcmu AVM</t>
  </si>
  <si>
    <t>Qapalı valyuta üzrə məcmu AVM</t>
  </si>
  <si>
    <r>
      <t xml:space="preserve">AZN  </t>
    </r>
    <r>
      <rPr>
        <i/>
        <sz val="11"/>
        <color theme="0"/>
        <rFont val="Calibri"/>
        <family val="2"/>
        <charset val="204"/>
      </rPr>
      <t>(min manat)</t>
    </r>
  </si>
  <si>
    <r>
      <t xml:space="preserve">AZN </t>
    </r>
    <r>
      <rPr>
        <i/>
        <sz val="11"/>
        <color theme="0"/>
        <rFont val="Calibri"/>
        <family val="2"/>
        <charset val="204"/>
      </rPr>
      <t xml:space="preserve"> (min manat)</t>
    </r>
  </si>
  <si>
    <t>Yapon Yeni</t>
  </si>
  <si>
    <t>İngilis Funt</t>
  </si>
  <si>
    <t>Rus Rubl</t>
  </si>
  <si>
    <t>Hesabat tarixi:      31 DEKABR  2018-Cİ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</si>
</sst>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%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4" tint="-0.499984740745262"/>
      <name val="Times Roman AzLat"/>
      <family val="1"/>
      <charset val="204"/>
    </font>
    <font>
      <i/>
      <sz val="10"/>
      <color theme="4" tint="-0.499984740745262"/>
      <name val="Times New Roman"/>
      <family val="1"/>
      <charset val="204"/>
    </font>
    <font>
      <sz val="11"/>
      <color theme="4" tint="-0.499984740745262"/>
      <name val="Calibri"/>
      <family val="2"/>
      <charset val="204"/>
      <scheme val="minor"/>
    </font>
    <font>
      <sz val="10"/>
      <color theme="4" tint="-0.499984740745262"/>
      <name val="Times New Roman"/>
      <family val="1"/>
    </font>
    <font>
      <sz val="10"/>
      <color theme="0"/>
      <name val="Times New Roman"/>
      <family val="1"/>
    </font>
    <font>
      <i/>
      <sz val="11"/>
      <color theme="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0" fillId="0" borderId="0" xfId="0" applyBorder="1"/>
    <xf numFmtId="0" fontId="8" fillId="2" borderId="1" xfId="5" applyFont="1" applyFill="1" applyBorder="1" applyAlignment="1" applyProtection="1">
      <alignment horizontal="center" vertical="top" wrapText="1"/>
    </xf>
    <xf numFmtId="164" fontId="7" fillId="2" borderId="1" xfId="1" applyFont="1" applyFill="1" applyBorder="1"/>
    <xf numFmtId="165" fontId="7" fillId="2" borderId="1" xfId="2" applyNumberFormat="1" applyFont="1" applyFill="1" applyBorder="1" applyAlignment="1">
      <alignment horizontal="center"/>
    </xf>
    <xf numFmtId="164" fontId="7" fillId="2" borderId="1" xfId="1" applyNumberFormat="1" applyFont="1" applyFill="1" applyBorder="1"/>
    <xf numFmtId="165" fontId="7" fillId="2" borderId="1" xfId="0" applyNumberFormat="1" applyFont="1" applyFill="1" applyBorder="1" applyAlignment="1">
      <alignment horizontal="center"/>
    </xf>
    <xf numFmtId="0" fontId="9" fillId="3" borderId="1" xfId="5" applyFont="1" applyFill="1" applyBorder="1" applyAlignment="1" applyProtection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4" borderId="0" xfId="0" applyFill="1"/>
    <xf numFmtId="0" fontId="0" fillId="4" borderId="0" xfId="0" applyFill="1" applyBorder="1"/>
    <xf numFmtId="0" fontId="5" fillId="4" borderId="0" xfId="3" applyFont="1" applyFill="1" applyBorder="1" applyAlignment="1">
      <alignment horizontal="center"/>
    </xf>
    <xf numFmtId="0" fontId="6" fillId="4" borderId="0" xfId="4" applyFont="1" applyFill="1" applyBorder="1" applyAlignment="1" applyProtection="1">
      <alignment horizontal="left" wrapText="1"/>
    </xf>
    <xf numFmtId="164" fontId="7" fillId="2" borderId="2" xfId="1" applyFont="1" applyFill="1" applyBorder="1" applyAlignment="1">
      <alignment horizontal="center"/>
    </xf>
    <xf numFmtId="164" fontId="7" fillId="2" borderId="7" xfId="1" applyFont="1" applyFill="1" applyBorder="1" applyAlignment="1">
      <alignment horizontal="center"/>
    </xf>
    <xf numFmtId="0" fontId="9" fillId="3" borderId="1" xfId="5" applyFont="1" applyFill="1" applyBorder="1" applyAlignment="1" applyProtection="1">
      <alignment horizontal="center" vertical="center" wrapText="1"/>
    </xf>
    <xf numFmtId="0" fontId="9" fillId="3" borderId="1" xfId="5" applyFont="1" applyFill="1" applyBorder="1" applyAlignment="1" applyProtection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</cellXfs>
  <cellStyles count="56">
    <cellStyle name="Comma" xfId="1" builtinId="3"/>
    <cellStyle name="Comma 11" xfId="6"/>
    <cellStyle name="Normal" xfId="0" builtinId="0"/>
    <cellStyle name="Normal 10" xfId="7"/>
    <cellStyle name="Normal 11" xfId="8"/>
    <cellStyle name="Normal 112" xfId="9"/>
    <cellStyle name="Normal 113" xfId="10"/>
    <cellStyle name="Normal 117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5"/>
    <cellStyle name="Normal 20" xfId="20"/>
    <cellStyle name="Normal 21" xfId="21"/>
    <cellStyle name="Normal 22" xfId="4"/>
    <cellStyle name="Normal 23" xfId="22"/>
    <cellStyle name="Normal 24" xfId="3"/>
    <cellStyle name="Normal 25" xfId="23"/>
    <cellStyle name="Normal 26" xfId="24"/>
    <cellStyle name="Normal 28" xfId="25"/>
    <cellStyle name="Normal 29" xfId="26"/>
    <cellStyle name="Normal 3" xfId="27"/>
    <cellStyle name="Normal 31" xfId="28"/>
    <cellStyle name="Normal 37" xfId="29"/>
    <cellStyle name="Normal 4" xfId="30"/>
    <cellStyle name="Normal 45" xfId="31"/>
    <cellStyle name="Normal 48" xfId="32"/>
    <cellStyle name="Normal 49" xfId="33"/>
    <cellStyle name="Normal 5" xfId="34"/>
    <cellStyle name="Normal 50" xfId="35"/>
    <cellStyle name="Normal 51" xfId="36"/>
    <cellStyle name="Normal 52" xfId="37"/>
    <cellStyle name="Normal 53" xfId="38"/>
    <cellStyle name="Normal 54" xfId="39"/>
    <cellStyle name="Normal 55" xfId="40"/>
    <cellStyle name="Normal 56" xfId="41"/>
    <cellStyle name="Normal 57" xfId="42"/>
    <cellStyle name="Normal 59" xfId="43"/>
    <cellStyle name="Normal 6" xfId="44"/>
    <cellStyle name="Normal 60" xfId="45"/>
    <cellStyle name="Normal 61" xfId="46"/>
    <cellStyle name="Normal 62" xfId="47"/>
    <cellStyle name="Normal 64" xfId="48"/>
    <cellStyle name="Normal 66" xfId="49"/>
    <cellStyle name="Normal 7" xfId="50"/>
    <cellStyle name="Normal 8" xfId="51"/>
    <cellStyle name="Normal 9" xfId="52"/>
    <cellStyle name="Normal 96" xfId="53"/>
    <cellStyle name="Normal 97" xfId="54"/>
    <cellStyle name="Normal 98" xfId="5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4" workbookViewId="0">
      <selection activeCell="J30" sqref="J30"/>
    </sheetView>
  </sheetViews>
  <sheetFormatPr defaultRowHeight="15" x14ac:dyDescent="0.25"/>
  <cols>
    <col min="1" max="1" width="10.85546875" style="10" customWidth="1"/>
    <col min="2" max="2" width="17" style="10" bestFit="1" customWidth="1"/>
    <col min="3" max="3" width="16" style="10" bestFit="1" customWidth="1"/>
    <col min="4" max="5" width="17" style="10" bestFit="1" customWidth="1"/>
    <col min="6" max="6" width="15.85546875" style="10" customWidth="1"/>
    <col min="7" max="7" width="16.5703125" style="10" customWidth="1"/>
    <col min="8" max="9" width="17" style="10" bestFit="1" customWidth="1"/>
    <col min="10" max="10" width="16" style="10" bestFit="1" customWidth="1"/>
    <col min="11" max="11" width="16.85546875" style="10" customWidth="1"/>
    <col min="12" max="12" width="14.7109375" style="10" customWidth="1"/>
    <col min="13" max="13" width="16.5703125" style="10" customWidth="1"/>
    <col min="14" max="14" width="9.85546875" style="10" customWidth="1"/>
    <col min="15" max="16384" width="9.140625" style="10"/>
  </cols>
  <sheetData>
    <row r="1" spans="1:14" s="11" customFormat="1" x14ac:dyDescent="0.25"/>
    <row r="2" spans="1:14" s="11" customFormat="1" x14ac:dyDescent="0.25"/>
    <row r="3" spans="1:14" s="11" customFormat="1" ht="15.75" x14ac:dyDescent="0.25">
      <c r="A3" s="12" t="s">
        <v>16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s="11" customFormat="1" x14ac:dyDescent="0.25"/>
    <row r="5" spans="1:14" s="11" customFormat="1" ht="15" customHeight="1" x14ac:dyDescent="0.25">
      <c r="A5" s="13" t="s">
        <v>24</v>
      </c>
      <c r="B5" s="13"/>
      <c r="C5" s="13"/>
    </row>
    <row r="6" spans="1:14" x14ac:dyDescent="0.25">
      <c r="A6" s="24" t="s">
        <v>5</v>
      </c>
      <c r="B6" s="16" t="s">
        <v>0</v>
      </c>
      <c r="C6" s="16"/>
      <c r="D6" s="16"/>
      <c r="E6" s="16" t="s">
        <v>1</v>
      </c>
      <c r="F6" s="16"/>
      <c r="G6" s="16"/>
      <c r="H6" s="16" t="s">
        <v>2</v>
      </c>
      <c r="I6" s="16"/>
      <c r="J6" s="17" t="s">
        <v>3</v>
      </c>
      <c r="K6" s="17"/>
      <c r="L6" s="17"/>
      <c r="M6" s="17"/>
      <c r="N6" s="18" t="s">
        <v>4</v>
      </c>
    </row>
    <row r="7" spans="1:14" x14ac:dyDescent="0.25">
      <c r="A7" s="24"/>
      <c r="B7" s="16"/>
      <c r="C7" s="16"/>
      <c r="D7" s="16"/>
      <c r="E7" s="16"/>
      <c r="F7" s="16"/>
      <c r="G7" s="16"/>
      <c r="H7" s="16"/>
      <c r="I7" s="16"/>
      <c r="J7" s="21" t="s">
        <v>6</v>
      </c>
      <c r="K7" s="21"/>
      <c r="L7" s="22" t="s">
        <v>7</v>
      </c>
      <c r="M7" s="23"/>
      <c r="N7" s="19"/>
    </row>
    <row r="8" spans="1:14" x14ac:dyDescent="0.25">
      <c r="A8" s="24"/>
      <c r="B8" s="7" t="s">
        <v>8</v>
      </c>
      <c r="C8" s="7" t="s">
        <v>9</v>
      </c>
      <c r="D8" s="7" t="s">
        <v>10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8" t="s">
        <v>13</v>
      </c>
      <c r="K8" s="9" t="s">
        <v>19</v>
      </c>
      <c r="L8" s="8" t="s">
        <v>13</v>
      </c>
      <c r="M8" s="9" t="s">
        <v>20</v>
      </c>
      <c r="N8" s="20"/>
    </row>
    <row r="9" spans="1:14" x14ac:dyDescent="0.25">
      <c r="A9" s="2" t="s">
        <v>14</v>
      </c>
      <c r="B9" s="3">
        <v>93696351.290000007</v>
      </c>
      <c r="C9" s="3">
        <v>29880230.859999999</v>
      </c>
      <c r="D9" s="3">
        <f>B9+C9</f>
        <v>123576582.15000001</v>
      </c>
      <c r="E9" s="3">
        <v>54674113.479999997</v>
      </c>
      <c r="F9" s="3">
        <v>70209393</v>
      </c>
      <c r="G9" s="3">
        <f>E9+F9</f>
        <v>124883506.47999999</v>
      </c>
      <c r="H9" s="3">
        <f>D9*1.7</f>
        <v>210080189.655</v>
      </c>
      <c r="I9" s="3">
        <f>G9*1.7</f>
        <v>212301961.01599997</v>
      </c>
      <c r="J9" s="3">
        <v>0</v>
      </c>
      <c r="K9" s="3">
        <v>0</v>
      </c>
      <c r="L9" s="3">
        <f>G9-D9</f>
        <v>1306924.3299999833</v>
      </c>
      <c r="M9" s="3">
        <f>L9*1.7001</f>
        <v>2221902.0534329717</v>
      </c>
      <c r="N9" s="4">
        <v>-7.1047280115298123E-2</v>
      </c>
    </row>
    <row r="10" spans="1:14" x14ac:dyDescent="0.25">
      <c r="A10" s="2" t="s">
        <v>15</v>
      </c>
      <c r="B10" s="3">
        <v>1094108.83</v>
      </c>
      <c r="C10" s="3">
        <v>2200001.7200000002</v>
      </c>
      <c r="D10" s="3">
        <f>B10+C10</f>
        <v>3294110.5500000003</v>
      </c>
      <c r="E10" s="3">
        <v>2460682.11</v>
      </c>
      <c r="F10" s="3">
        <v>1310100</v>
      </c>
      <c r="G10" s="3">
        <f>E10+F10</f>
        <v>3770782.11</v>
      </c>
      <c r="H10" s="3">
        <f>D10*1.9468</f>
        <v>6412974.4187400006</v>
      </c>
      <c r="I10" s="3">
        <f>G10*1.9468</f>
        <v>7340958.6117479997</v>
      </c>
      <c r="J10" s="3">
        <v>0</v>
      </c>
      <c r="K10" s="3">
        <v>0</v>
      </c>
      <c r="L10" s="3">
        <f>G10-D10</f>
        <v>476671.55999999959</v>
      </c>
      <c r="M10" s="5">
        <f>L10*2.0307</f>
        <v>967976.9368919991</v>
      </c>
      <c r="N10" s="6">
        <v>-2.9674859465977713E-2</v>
      </c>
    </row>
    <row r="11" spans="1:14" x14ac:dyDescent="0.25">
      <c r="A11" s="2" t="s">
        <v>21</v>
      </c>
      <c r="B11" s="3">
        <v>0</v>
      </c>
      <c r="C11" s="3">
        <v>0</v>
      </c>
      <c r="D11" s="3">
        <f>B11+C11</f>
        <v>0</v>
      </c>
      <c r="E11" s="3">
        <v>1.17</v>
      </c>
      <c r="F11" s="3">
        <v>0</v>
      </c>
      <c r="G11" s="3">
        <f>E11+F11</f>
        <v>1.17</v>
      </c>
      <c r="H11" s="3">
        <f>D11*0.0154</f>
        <v>0</v>
      </c>
      <c r="I11" s="3">
        <f>G11*0.0154</f>
        <v>1.8017999999999999E-2</v>
      </c>
      <c r="J11" s="3">
        <v>0</v>
      </c>
      <c r="K11" s="3">
        <v>0</v>
      </c>
      <c r="L11" s="3">
        <f>G11-D11</f>
        <v>1.17</v>
      </c>
      <c r="M11" s="3">
        <f>L11*0.0151</f>
        <v>1.7666999999999999E-2</v>
      </c>
      <c r="N11" s="6">
        <v>-3.020535549693276E-10</v>
      </c>
    </row>
    <row r="12" spans="1:14" x14ac:dyDescent="0.25">
      <c r="A12" s="2" t="s">
        <v>22</v>
      </c>
      <c r="B12" s="3">
        <v>21398.53</v>
      </c>
      <c r="C12" s="3">
        <v>0</v>
      </c>
      <c r="D12" s="3">
        <f>B12+C12</f>
        <v>21398.53</v>
      </c>
      <c r="E12" s="3">
        <v>13352.95</v>
      </c>
      <c r="F12" s="3">
        <v>0</v>
      </c>
      <c r="G12" s="3">
        <f>E12+F12</f>
        <v>13352.95</v>
      </c>
      <c r="H12" s="3">
        <f>D12*2.1529</f>
        <v>46068.895236999997</v>
      </c>
      <c r="I12" s="3">
        <f>G12*2.1529</f>
        <v>28747.566054999999</v>
      </c>
      <c r="J12" s="3">
        <v>8045.5799999999981</v>
      </c>
      <c r="K12" s="3">
        <v>17321.329181999994</v>
      </c>
      <c r="L12" s="3">
        <v>0</v>
      </c>
      <c r="M12" s="3">
        <v>0</v>
      </c>
      <c r="N12" s="4">
        <v>5.5389737574480194E-4</v>
      </c>
    </row>
    <row r="13" spans="1:14" x14ac:dyDescent="0.25">
      <c r="A13" s="2" t="s">
        <v>23</v>
      </c>
      <c r="B13" s="3">
        <v>4399696.32</v>
      </c>
      <c r="C13" s="3">
        <v>0</v>
      </c>
      <c r="D13" s="3">
        <f>B13+C13</f>
        <v>4399696.32</v>
      </c>
      <c r="E13" s="3">
        <v>1155474.8</v>
      </c>
      <c r="F13" s="3">
        <v>0</v>
      </c>
      <c r="G13" s="3">
        <f>E13+F13</f>
        <v>1155474.8</v>
      </c>
      <c r="H13" s="3">
        <f>D13*0.0245</f>
        <v>107792.55984000002</v>
      </c>
      <c r="I13" s="3">
        <f>G13*0.0245</f>
        <v>28309.132600000001</v>
      </c>
      <c r="J13" s="3">
        <v>3244221.5200000005</v>
      </c>
      <c r="K13" s="3">
        <v>79483.427240000019</v>
      </c>
      <c r="L13" s="3">
        <v>0</v>
      </c>
      <c r="M13" s="3">
        <v>0</v>
      </c>
      <c r="N13" s="4">
        <v>2.5417022735870392E-3</v>
      </c>
    </row>
    <row r="14" spans="1:14" ht="7.5" customHeight="1" x14ac:dyDescent="0.25">
      <c r="H14" s="11"/>
      <c r="I14" s="11"/>
      <c r="J14" s="11"/>
      <c r="K14" s="11"/>
      <c r="L14" s="11"/>
      <c r="M14" s="11"/>
      <c r="N14" s="11"/>
    </row>
    <row r="15" spans="1:14" x14ac:dyDescent="0.25">
      <c r="H15" s="3" t="s">
        <v>17</v>
      </c>
      <c r="I15" s="3"/>
      <c r="J15" s="14">
        <f>K12</f>
        <v>17321.329181999994</v>
      </c>
      <c r="K15" s="15"/>
      <c r="L15" s="14">
        <f>M9+M10+M11</f>
        <v>3189879.007991971</v>
      </c>
      <c r="M15" s="15"/>
      <c r="N15" s="1"/>
    </row>
    <row r="16" spans="1:14" ht="6.75" customHeight="1" x14ac:dyDescent="0.25">
      <c r="H16" s="11"/>
      <c r="I16" s="11"/>
      <c r="J16" s="11"/>
      <c r="K16" s="11"/>
      <c r="L16" s="11"/>
      <c r="M16" s="11"/>
      <c r="N16" s="11"/>
    </row>
    <row r="17" spans="8:14" x14ac:dyDescent="0.25">
      <c r="H17" s="3" t="s">
        <v>18</v>
      </c>
      <c r="I17" s="3"/>
      <c r="J17" s="14">
        <f>K13</f>
        <v>79483.427240000019</v>
      </c>
      <c r="K17" s="15"/>
      <c r="L17" s="14">
        <v>0</v>
      </c>
      <c r="M17" s="15"/>
      <c r="N17" s="1"/>
    </row>
    <row r="18" spans="8:14" x14ac:dyDescent="0.25">
      <c r="H18" s="11"/>
      <c r="I18" s="11"/>
      <c r="J18" s="11"/>
      <c r="K18" s="11"/>
      <c r="L18" s="11"/>
      <c r="M18" s="11"/>
      <c r="N18" s="11"/>
    </row>
  </sheetData>
  <mergeCells count="14">
    <mergeCell ref="A3:N3"/>
    <mergeCell ref="A5:C5"/>
    <mergeCell ref="J15:K15"/>
    <mergeCell ref="J17:K17"/>
    <mergeCell ref="L15:M15"/>
    <mergeCell ref="L17:M17"/>
    <mergeCell ref="B6:D7"/>
    <mergeCell ref="E6:G7"/>
    <mergeCell ref="H6:I7"/>
    <mergeCell ref="J6:M6"/>
    <mergeCell ref="N6:N8"/>
    <mergeCell ref="J7:K7"/>
    <mergeCell ref="L7:M7"/>
    <mergeCell ref="A6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Fatima A. Xurshudzade</cp:lastModifiedBy>
  <dcterms:created xsi:type="dcterms:W3CDTF">2016-08-12T05:22:43Z</dcterms:created>
  <dcterms:modified xsi:type="dcterms:W3CDTF">2019-05-23T13:48:14Z</dcterms:modified>
</cp:coreProperties>
</file>