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illik 2025\"/>
    </mc:Choice>
  </mc:AlternateContent>
  <xr:revisionPtr revIDLastSave="0" documentId="8_{548F9A2B-B99F-4A13-BB08-C470596DD136}" xr6:coauthVersionLast="47" xr6:coauthVersionMax="47" xr10:uidLastSave="{00000000-0000-0000-0000-000000000000}"/>
  <bookViews>
    <workbookView xWindow="-108" yWindow="-108" windowWidth="23256" windowHeight="12576" xr2:uid="{DBAD8416-2243-4395-B421-6CBA5C30E315}"/>
  </bookViews>
  <sheets>
    <sheet name="Sheet1" sheetId="1" r:id="rId1"/>
  </sheets>
  <externalReferences>
    <externalReference r:id="rId2"/>
  </externalReferences>
  <definedNames>
    <definedName name="countU3_1" localSheetId="0">Sheet1!$Q$1</definedName>
    <definedName name="countU3_2" localSheetId="0">Sheet1!$Q$2</definedName>
    <definedName name="countU3_3" localSheetId="0">Sheet1!$Q$3</definedName>
    <definedName name="countU3_4" localSheetId="0">Sheet1!$Q$4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F44" i="1"/>
  <c r="H43" i="1"/>
  <c r="F43" i="1"/>
  <c r="H42" i="1"/>
  <c r="F42" i="1"/>
  <c r="H41" i="1"/>
  <c r="F41" i="1"/>
  <c r="H39" i="1"/>
  <c r="F39" i="1"/>
  <c r="H34" i="1"/>
  <c r="H40" i="1" s="1"/>
  <c r="F34" i="1"/>
  <c r="H23" i="1"/>
  <c r="F23" i="1"/>
  <c r="H22" i="1"/>
  <c r="I22" i="1" s="1"/>
  <c r="F22" i="1"/>
  <c r="H21" i="1"/>
  <c r="F21" i="1"/>
  <c r="H20" i="1"/>
  <c r="F20" i="1"/>
  <c r="H19" i="1"/>
  <c r="H45" i="1" s="1"/>
  <c r="H18" i="1"/>
  <c r="I18" i="1" s="1"/>
  <c r="F18" i="1"/>
  <c r="H13" i="1"/>
  <c r="I13" i="1" s="1"/>
  <c r="F13" i="1"/>
  <c r="F19" i="1" s="1"/>
  <c r="I41" i="1" l="1"/>
  <c r="I40" i="1"/>
  <c r="I36" i="1"/>
  <c r="I31" i="1"/>
  <c r="I10" i="1"/>
  <c r="I34" i="1"/>
  <c r="I38" i="1"/>
  <c r="I16" i="1"/>
  <c r="I12" i="1"/>
  <c r="I17" i="1"/>
  <c r="I37" i="1"/>
  <c r="I32" i="1"/>
  <c r="I15" i="1"/>
  <c r="I11" i="1"/>
  <c r="I9" i="1"/>
  <c r="I20" i="1"/>
  <c r="I43" i="1"/>
  <c r="G21" i="1"/>
  <c r="G44" i="1"/>
  <c r="G18" i="1"/>
  <c r="G42" i="1"/>
  <c r="I23" i="1"/>
  <c r="I42" i="1"/>
  <c r="F45" i="1"/>
  <c r="G19" i="1"/>
  <c r="I21" i="1"/>
  <c r="I39" i="1"/>
  <c r="I44" i="1"/>
  <c r="I19" i="1"/>
  <c r="I45" i="1" s="1"/>
  <c r="F40" i="1"/>
  <c r="G45" i="1" l="1"/>
  <c r="G36" i="1"/>
  <c r="G31" i="1"/>
  <c r="G9" i="1"/>
  <c r="G17" i="1"/>
  <c r="G38" i="1"/>
  <c r="G16" i="1"/>
  <c r="G41" i="1"/>
  <c r="G12" i="1"/>
  <c r="G10" i="1"/>
  <c r="G37" i="1"/>
  <c r="G15" i="1"/>
  <c r="G11" i="1"/>
  <c r="G43" i="1"/>
  <c r="G32" i="1"/>
  <c r="G39" i="1"/>
  <c r="G13" i="1"/>
  <c r="G20" i="1"/>
  <c r="G23" i="1"/>
  <c r="G40" i="1"/>
  <c r="G34" i="1"/>
  <c r="G22" i="1"/>
</calcChain>
</file>

<file path=xl/sharedStrings.xml><?xml version="1.0" encoding="utf-8"?>
<sst xmlns="http://schemas.openxmlformats.org/spreadsheetml/2006/main" count="272" uniqueCount="162">
  <si>
    <t>CƏDVƏL Ü 3 - SƏHMDARLARIN SİYAHISI</t>
  </si>
  <si>
    <t>A. ADİ SƏHMLƏR</t>
  </si>
  <si>
    <t>(min manatla)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</si>
  <si>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</si>
  <si>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</si>
  <si>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</si>
  <si>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</si>
  <si>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</si>
  <si>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</si>
  <si>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</si>
  <si>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</si>
  <si>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</si>
  <si>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</si>
  <si>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</si>
  <si>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</si>
  <si>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</si>
  <si>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</si>
  <si>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A-I</t>
  </si>
  <si>
    <t>Rezident Səhmdarlar</t>
  </si>
  <si>
    <t xml:space="preserve"> Hikmət Əbuzər oğlu İsmayılov</t>
  </si>
  <si>
    <t>Fiziki Şəxs</t>
  </si>
  <si>
    <t>XXX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</si>
  <si>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</si>
  <si>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</si>
  <si>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</si>
  <si>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</si>
  <si>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</si>
  <si>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</si>
  <si>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</si>
  <si>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</si>
  <si>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</si>
  <si>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Həsənov Rafiq Həsən oğlu</t>
  </si>
  <si>
    <t>a</t>
  </si>
  <si>
    <t>Cəmi Rezident Səhmdarlar</t>
  </si>
  <si>
    <t>X</t>
  </si>
  <si>
    <t>A-II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</si>
  <si>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</si>
  <si>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</si>
  <si>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</si>
  <si>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</si>
  <si>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</si>
  <si>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</si>
  <si>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</si>
  <si>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</si>
  <si>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</si>
  <si>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A-III</t>
  </si>
  <si>
    <t>A-IV</t>
  </si>
  <si>
    <t>Dövlət</t>
  </si>
  <si>
    <t>A-V</t>
  </si>
  <si>
    <t>Beynəlxalq təşkilat</t>
  </si>
  <si>
    <t>A-VI</t>
  </si>
  <si>
    <t xml:space="preserve">  </t>
  </si>
  <si>
    <t>B. MÜDDƏTSİZ İMTİYAZLI SƏHMLƏR</t>
  </si>
  <si>
    <r>
      <t xml:space="preserve">Özəl /Dövlət /Beynəlxalq </t>
    </r>
    <r>
      <rPr>
        <b/>
        <sz val="10"/>
        <rFont val="Times New Roman"/>
        <family val="1"/>
        <charset val="162"/>
      </rPr>
      <t xml:space="preserve">təşkilat </t>
    </r>
    <r>
      <rPr>
        <b/>
        <sz val="10"/>
        <rFont val="Times New Roman"/>
        <family val="1"/>
        <charset val="204"/>
      </rPr>
      <t>/Fiziki Şəxs</t>
    </r>
  </si>
  <si>
    <r>
      <t>Maliyyə sektoru/</t>
    </r>
    <r>
      <rPr>
        <b/>
        <sz val="10"/>
        <rFont val="Times New Roman"/>
        <family val="1"/>
        <charset val="162"/>
      </rPr>
      <t>Q</t>
    </r>
    <r>
      <rPr>
        <b/>
        <sz val="10"/>
        <rFont val="Times New Roman"/>
        <family val="1"/>
        <charset val="204"/>
      </rPr>
      <t>eyri-maliyyə sektoru</t>
    </r>
  </si>
  <si>
    <t>səhmdar  (nisamnamə) kapitalında 
xüsusi çəkisi</t>
  </si>
  <si>
    <t>B-I</t>
  </si>
  <si>
    <t>c</t>
  </si>
  <si>
    <t>B-II</t>
  </si>
  <si>
    <t>d</t>
  </si>
  <si>
    <t>Cəmi müddətsiz imtiyazlı səhmlər</t>
  </si>
  <si>
    <t>B-III</t>
  </si>
  <si>
    <t>B-IV</t>
  </si>
  <si>
    <t>B-V</t>
  </si>
  <si>
    <t>B-VI</t>
  </si>
  <si>
    <t>CƏMİ SƏHMDAR (NİZAMNAMƏ) KAPİTALI</t>
  </si>
  <si>
    <t>Maliyyə sektoru</t>
  </si>
  <si>
    <t>ABŞ</t>
  </si>
  <si>
    <t>Albaniya</t>
  </si>
  <si>
    <t>Almaniya</t>
  </si>
  <si>
    <t>Argentina</t>
  </si>
  <si>
    <t>Avstraliya</t>
  </si>
  <si>
    <t>Avstriya</t>
  </si>
  <si>
    <t>Banqladeş</t>
  </si>
  <si>
    <t>BƏƏ</t>
  </si>
  <si>
    <t>Bəhreyn</t>
  </si>
  <si>
    <t>Belarus</t>
  </si>
  <si>
    <t>Belçika</t>
  </si>
  <si>
    <t>Bolqarıstan</t>
  </si>
  <si>
    <t>Böyük Britaniya</t>
  </si>
  <si>
    <t>Braziliya</t>
  </si>
  <si>
    <t>Cənubi Afrika Respublikası</t>
  </si>
  <si>
    <t>Çexiya Respublikası</t>
  </si>
  <si>
    <t>Çili</t>
  </si>
  <si>
    <t>Çin</t>
  </si>
  <si>
    <t>Danimarka</t>
  </si>
  <si>
    <t>Digər ölkələr</t>
  </si>
  <si>
    <t>Əfqanıstan</t>
  </si>
  <si>
    <t>Ekvador</t>
  </si>
  <si>
    <t>Əlcəzair</t>
  </si>
  <si>
    <t>Estoniya</t>
  </si>
  <si>
    <t>Filippin</t>
  </si>
  <si>
    <t>Finlandiya</t>
  </si>
  <si>
    <t>Fransa</t>
  </si>
  <si>
    <t>Gürcüstan</t>
  </si>
  <si>
    <t>Hindistan</t>
  </si>
  <si>
    <t>İndoneziya</t>
  </si>
  <si>
    <t>İordaniya</t>
  </si>
  <si>
    <t>İran İslam Respublikası</t>
  </si>
  <si>
    <t>İraq</t>
  </si>
  <si>
    <t>İrlandiya</t>
  </si>
  <si>
    <t>İslandiya</t>
  </si>
  <si>
    <t>İspaniya</t>
  </si>
  <si>
    <t>İsrail</t>
  </si>
  <si>
    <t>İsveç</t>
  </si>
  <si>
    <t>İsveçrə</t>
  </si>
  <si>
    <t>İtaliya</t>
  </si>
  <si>
    <t>Kanada</t>
  </si>
  <si>
    <t>Kipr</t>
  </si>
  <si>
    <t>Kolumbiya</t>
  </si>
  <si>
    <t>Koreya Respublikası</t>
  </si>
  <si>
    <t>Koreya Xalq Demokratik Respublikası</t>
  </si>
  <si>
    <t>Küveyt</t>
  </si>
  <si>
    <t>Latviya</t>
  </si>
  <si>
    <t>Lesoto</t>
  </si>
  <si>
    <t>Litva</t>
  </si>
  <si>
    <t>Macarıstan</t>
  </si>
  <si>
    <t>Malayziya</t>
  </si>
  <si>
    <t>Maldiv Adaları</t>
  </si>
  <si>
    <t>Malta</t>
  </si>
  <si>
    <t>Meksika</t>
  </si>
  <si>
    <t>Mərakeş</t>
  </si>
  <si>
    <t>Misir</t>
  </si>
  <si>
    <t>Moldova Respublikası</t>
  </si>
  <si>
    <t>Monako</t>
  </si>
  <si>
    <t>Monqolustan</t>
  </si>
  <si>
    <t>Monteneqro</t>
  </si>
  <si>
    <t>Niderland</t>
  </si>
  <si>
    <t>Norveç</t>
  </si>
  <si>
    <t>Oman</t>
  </si>
  <si>
    <t>Özbəkistan</t>
  </si>
  <si>
    <t>Pakistan</t>
  </si>
  <si>
    <t>Polşa</t>
  </si>
  <si>
    <t>Portuqaliya</t>
  </si>
  <si>
    <t>Qazaxıstan</t>
  </si>
  <si>
    <t>Qətər</t>
  </si>
  <si>
    <t>Qırğızıstan</t>
  </si>
  <si>
    <t>Qrenlandiya</t>
  </si>
  <si>
    <t>Rumıniya</t>
  </si>
  <si>
    <t>Rusiya</t>
  </si>
  <si>
    <t>San-Marino</t>
  </si>
  <si>
    <t>Serbiya</t>
  </si>
  <si>
    <t>Səudiyyə Ərəbistanı</t>
  </si>
  <si>
    <t>Sinqapur</t>
  </si>
  <si>
    <t>Slovakiya</t>
  </si>
  <si>
    <t>Sloveniya</t>
  </si>
  <si>
    <t>Şri-Lanka</t>
  </si>
  <si>
    <t>Suriya Ərəb Respublikası</t>
  </si>
  <si>
    <t>Tacikistan</t>
  </si>
  <si>
    <t>Tailand</t>
  </si>
  <si>
    <t>Tayvan</t>
  </si>
  <si>
    <t>Tunis</t>
  </si>
  <si>
    <t>Türkmənistan</t>
  </si>
  <si>
    <t>Ukrayna</t>
  </si>
  <si>
    <t>Uruqvay</t>
  </si>
  <si>
    <t>Venesuela (Bolivar respublikası)</t>
  </si>
  <si>
    <t>Vyetnam</t>
  </si>
  <si>
    <t>Xorvatiya</t>
  </si>
  <si>
    <t>Yaponiya</t>
  </si>
  <si>
    <t>Yəmən</t>
  </si>
  <si>
    <t>Yeni Zelandiya</t>
  </si>
  <si>
    <t>Yunanıstan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</si>
</sst>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FFFFCC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sz val="10"/>
      <color theme="1" tint="0.14999847407452621"/>
      <name val="Times New Roman"/>
      <family val="1"/>
    </font>
    <font>
      <sz val="11"/>
      <color theme="1" tint="0.14999847407452621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5" fillId="2" borderId="0" xfId="1" quotePrefix="1" applyFont="1" applyFill="1" applyAlignment="1" applyProtection="1">
      <alignment horizontal="center"/>
      <protection locked="0"/>
    </xf>
    <xf numFmtId="0" fontId="6" fillId="2" borderId="0" xfId="1" quotePrefix="1" applyFont="1" applyFill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Protection="1">
      <protection locked="0"/>
    </xf>
    <xf numFmtId="0" fontId="7" fillId="0" borderId="0" xfId="1" applyFont="1" applyProtection="1">
      <protection locked="0"/>
    </xf>
    <xf numFmtId="0" fontId="8" fillId="2" borderId="0" xfId="1" applyFont="1" applyFill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right"/>
      <protection locked="0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 vertical="center"/>
    </xf>
    <xf numFmtId="2" fontId="7" fillId="2" borderId="1" xfId="1" applyNumberFormat="1" applyFont="1" applyFill="1" applyBorder="1" applyProtection="1">
      <protection locked="0"/>
    </xf>
    <xf numFmtId="2" fontId="7" fillId="0" borderId="1" xfId="1" applyNumberFormat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right"/>
      <protection locked="0"/>
    </xf>
    <xf numFmtId="2" fontId="7" fillId="3" borderId="1" xfId="2" applyNumberFormat="1" applyFont="1" applyFill="1" applyBorder="1" applyAlignment="1" applyProtection="1">
      <alignment horizontal="right" vertical="center"/>
    </xf>
    <xf numFmtId="2" fontId="7" fillId="2" borderId="1" xfId="1" applyNumberFormat="1" applyFont="1" applyFill="1" applyBorder="1" applyAlignment="1" applyProtection="1">
      <alignment horizontal="right"/>
      <protection locked="0"/>
    </xf>
    <xf numFmtId="2" fontId="7" fillId="0" borderId="1" xfId="1" applyNumberFormat="1" applyFont="1" applyBorder="1" applyAlignment="1" applyProtection="1">
      <alignment horizontal="right" vertical="center"/>
      <protection locked="0"/>
    </xf>
    <xf numFmtId="2" fontId="7" fillId="2" borderId="1" xfId="1" applyNumberFormat="1" applyFont="1" applyFill="1" applyBorder="1"/>
    <xf numFmtId="2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7" fillId="0" borderId="1" xfId="1" applyNumberFormat="1" applyFont="1" applyBorder="1" applyAlignment="1">
      <alignment horizontal="right" vertical="center"/>
    </xf>
    <xf numFmtId="0" fontId="15" fillId="3" borderId="1" xfId="1" applyFont="1" applyFill="1" applyBorder="1" applyAlignment="1">
      <alignment horizontal="center" vertical="center"/>
    </xf>
    <xf numFmtId="2" fontId="11" fillId="3" borderId="3" xfId="1" applyNumberFormat="1" applyFont="1" applyFill="1" applyBorder="1"/>
    <xf numFmtId="2" fontId="7" fillId="3" borderId="1" xfId="1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right" vertical="center"/>
    </xf>
    <xf numFmtId="2" fontId="11" fillId="3" borderId="1" xfId="2" applyNumberFormat="1" applyFont="1" applyFill="1" applyBorder="1" applyAlignment="1" applyProtection="1">
      <alignment horizontal="right" vertical="center"/>
    </xf>
    <xf numFmtId="2" fontId="11" fillId="3" borderId="3" xfId="1" applyNumberFormat="1" applyFont="1" applyFill="1" applyBorder="1" applyAlignment="1">
      <alignment horizontal="left"/>
    </xf>
    <xf numFmtId="2" fontId="11" fillId="3" borderId="6" xfId="1" applyNumberFormat="1" applyFont="1" applyFill="1" applyBorder="1" applyAlignment="1">
      <alignment horizontal="left"/>
    </xf>
    <xf numFmtId="2" fontId="11" fillId="3" borderId="4" xfId="1" applyNumberFormat="1" applyFont="1" applyFill="1" applyBorder="1" applyAlignment="1">
      <alignment horizontal="left"/>
    </xf>
    <xf numFmtId="2" fontId="7" fillId="2" borderId="5" xfId="1" applyNumberFormat="1" applyFont="1" applyFill="1" applyBorder="1" applyProtection="1">
      <protection locked="0"/>
    </xf>
    <xf numFmtId="2" fontId="7" fillId="3" borderId="3" xfId="1" applyNumberFormat="1" applyFont="1" applyFill="1" applyBorder="1" applyAlignment="1">
      <alignment horizontal="left"/>
    </xf>
    <xf numFmtId="2" fontId="7" fillId="3" borderId="4" xfId="1" applyNumberFormat="1" applyFont="1" applyFill="1" applyBorder="1" applyAlignment="1">
      <alignment horizontal="left"/>
    </xf>
    <xf numFmtId="2" fontId="7" fillId="3" borderId="1" xfId="1" applyNumberFormat="1" applyFont="1" applyFill="1" applyBorder="1" applyAlignment="1">
      <alignment horizontal="right" vertical="center"/>
    </xf>
    <xf numFmtId="0" fontId="6" fillId="2" borderId="0" xfId="1" applyFont="1" applyFill="1" applyProtection="1">
      <protection locked="0"/>
    </xf>
    <xf numFmtId="0" fontId="6" fillId="2" borderId="0" xfId="1" applyFont="1" applyFill="1" applyAlignment="1" applyProtection="1">
      <alignment horizontal="center"/>
      <protection locked="0"/>
    </xf>
    <xf numFmtId="2" fontId="6" fillId="2" borderId="0" xfId="1" applyNumberFormat="1" applyFont="1" applyFill="1" applyProtection="1">
      <protection locked="0"/>
    </xf>
    <xf numFmtId="10" fontId="6" fillId="2" borderId="0" xfId="1" applyNumberFormat="1" applyFont="1" applyFill="1" applyProtection="1">
      <protection locked="0"/>
    </xf>
    <xf numFmtId="0" fontId="6" fillId="0" borderId="0" xfId="1" applyFont="1" applyProtection="1">
      <protection locked="0"/>
    </xf>
    <xf numFmtId="0" fontId="9" fillId="0" borderId="0" xfId="1" applyFont="1" applyAlignment="1" applyProtection="1">
      <alignment horizontal="center" wrapText="1"/>
      <protection locked="0"/>
    </xf>
    <xf numFmtId="0" fontId="16" fillId="2" borderId="0" xfId="1" applyFont="1" applyFill="1" applyAlignment="1" applyProtection="1">
      <alignment horizontal="right"/>
      <protection locked="0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1" fillId="3" borderId="4" xfId="1" applyFont="1" applyFill="1" applyBorder="1" applyAlignment="1">
      <alignment horizontal="left"/>
    </xf>
    <xf numFmtId="0" fontId="7" fillId="2" borderId="1" xfId="1" applyFont="1" applyFill="1" applyBorder="1" applyProtection="1">
      <protection locked="0"/>
    </xf>
    <xf numFmtId="2" fontId="7" fillId="0" borderId="5" xfId="1" applyNumberFormat="1" applyFont="1" applyBorder="1" applyAlignment="1" applyProtection="1">
      <alignment horizontal="right" vertical="center"/>
      <protection locked="0"/>
    </xf>
    <xf numFmtId="0" fontId="7" fillId="2" borderId="1" xfId="1" applyFont="1" applyFill="1" applyBorder="1"/>
    <xf numFmtId="0" fontId="11" fillId="3" borderId="3" xfId="1" applyFont="1" applyFill="1" applyBorder="1"/>
    <xf numFmtId="0" fontId="7" fillId="0" borderId="1" xfId="1" applyFont="1" applyBorder="1" applyAlignment="1" applyProtection="1">
      <alignment horizontal="center"/>
      <protection locked="0"/>
    </xf>
    <xf numFmtId="38" fontId="7" fillId="0" borderId="1" xfId="1" applyNumberFormat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right"/>
      <protection locked="0"/>
    </xf>
    <xf numFmtId="10" fontId="7" fillId="3" borderId="1" xfId="2" applyNumberFormat="1" applyFont="1" applyFill="1" applyBorder="1" applyAlignment="1" applyProtection="1">
      <alignment horizontal="right" vertical="center"/>
    </xf>
    <xf numFmtId="0" fontId="7" fillId="2" borderId="5" xfId="1" applyFont="1" applyFill="1" applyBorder="1" applyProtection="1"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2" fontId="7" fillId="2" borderId="1" xfId="1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right" vertical="center"/>
    </xf>
    <xf numFmtId="0" fontId="11" fillId="3" borderId="1" xfId="1" applyFont="1" applyFill="1" applyBorder="1"/>
    <xf numFmtId="2" fontId="11" fillId="3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/>
    <xf numFmtId="0" fontId="7" fillId="3" borderId="3" xfId="1" applyFont="1" applyFill="1" applyBorder="1" applyAlignment="1">
      <alignment horizontal="left"/>
    </xf>
    <xf numFmtId="0" fontId="7" fillId="3" borderId="4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left" indent="1"/>
    </xf>
    <xf numFmtId="0" fontId="18" fillId="3" borderId="3" xfId="1" applyFont="1" applyFill="1" applyBorder="1"/>
    <xf numFmtId="0" fontId="18" fillId="3" borderId="4" xfId="1" applyFont="1" applyFill="1" applyBorder="1"/>
    <xf numFmtId="0" fontId="19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20" fillId="0" borderId="0" xfId="0" applyFont="1" applyProtection="1">
      <protection locked="0"/>
    </xf>
    <xf numFmtId="49" fontId="21" fillId="0" borderId="0" xfId="0" applyNumberFormat="1" applyFont="1" applyProtection="1">
      <protection locked="0"/>
    </xf>
    <xf numFmtId="49" fontId="20" fillId="0" borderId="0" xfId="0" applyNumberFormat="1" applyFont="1" applyProtection="1">
      <protection locked="0"/>
    </xf>
    <xf numFmtId="0" fontId="22" fillId="0" borderId="0" xfId="1" applyFont="1" applyProtection="1">
      <protection locked="0"/>
    </xf>
  </cellXfs>
  <cellStyles count="3">
    <cellStyle name="Normal" xfId="0" builtinId="0"/>
    <cellStyle name="Normal 2" xfId="1" xr:uid="{7A6C1DCD-F686-458F-B70B-EB45968BC103}"/>
    <cellStyle name="Percent 2" xfId="2" xr:uid="{E3884AF2-3A65-4B5A-AB9D-26301F48D85D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24</xdr:row>
          <xdr:rowOff>45720</xdr:rowOff>
        </xdr:from>
        <xdr:to>
          <xdr:col>1</xdr:col>
          <xdr:colOff>876300</xdr:colOff>
          <xdr:row>25</xdr:row>
          <xdr:rowOff>144780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778703-3360-4B4B-BD63-19769670D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Sətir əlavə 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24</xdr:row>
          <xdr:rowOff>30480</xdr:rowOff>
        </xdr:from>
        <xdr:to>
          <xdr:col>9</xdr:col>
          <xdr:colOff>922020</xdr:colOff>
          <xdr:row>25</xdr:row>
          <xdr:rowOff>121920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4FD08B1-1BD7-44A6-A296-22990D787A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Sətir əlavə 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914400</xdr:colOff>
          <xdr:row>24</xdr:row>
          <xdr:rowOff>45720</xdr:rowOff>
        </xdr:from>
        <xdr:to>
          <xdr:col>1</xdr:col>
          <xdr:colOff>1760220</xdr:colOff>
          <xdr:row>25</xdr:row>
          <xdr:rowOff>152400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E31F4D6-8B0D-454B-9851-D94CDD0EC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Sətir sil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982980</xdr:colOff>
          <xdr:row>24</xdr:row>
          <xdr:rowOff>22860</xdr:rowOff>
        </xdr:from>
        <xdr:to>
          <xdr:col>10</xdr:col>
          <xdr:colOff>45720</xdr:colOff>
          <xdr:row>25</xdr:row>
          <xdr:rowOff>121920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BB2777F-FF2F-488B-A70F-0ECA2FBC3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Sətir sil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inance%20Department\Prudensiallar\2025\PRD.v05.1247m12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6_1"/>
      <sheetName val="A7"/>
      <sheetName val="A8"/>
      <sheetName val="A9"/>
      <sheetName val="A9_1"/>
      <sheetName val="A10"/>
      <sheetName val="A10_1"/>
      <sheetName val="A10_2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7_1"/>
      <sheetName val="M8"/>
      <sheetName val="M9"/>
      <sheetName val="M10"/>
      <sheetName val="Qeydlər"/>
      <sheetName val="PRD.v05.1247m122025"/>
    </sheetNames>
    <definedNames>
      <definedName name="U3Delete3"/>
      <definedName name="U3Delete4"/>
      <definedName name="U3Insert3"/>
      <definedName name="U3Insert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7B38-3FB4-45AF-9544-A1B9815C7F26}">
  <dimension ref="A1:Q183"/>
  <sheetViews>
    <sheetView tabSelected="1" workbookViewId="0">
      <selection sqref="A1:XFD1048576"/>
    </sheetView>
  </sheetViews>
  <sheetFormatPr defaultColWidth="9.109375" defaultRowHeight="13.2" x14ac:dyDescent="0.25"/>
  <cols>
    <col min="1" max="1" width="7.109375" style="6" customWidth="1"/>
    <col min="2" max="2" width="34.88671875" style="6" customWidth="1"/>
    <col min="3" max="3" width="17.109375" style="5" customWidth="1"/>
    <col min="4" max="4" width="18.109375" style="5" customWidth="1"/>
    <col min="5" max="5" width="18" style="5" customWidth="1"/>
    <col min="6" max="6" width="11.5546875" style="6" customWidth="1"/>
    <col min="7" max="7" width="13.33203125" style="6" customWidth="1"/>
    <col min="8" max="8" width="11" style="6" customWidth="1"/>
    <col min="9" max="9" width="13.33203125" style="6" customWidth="1"/>
    <col min="10" max="10" width="25.6640625" style="6" customWidth="1"/>
    <col min="11" max="11" width="25" style="6" customWidth="1"/>
    <col min="12" max="12" width="25.6640625" style="7" customWidth="1"/>
    <col min="13" max="16384" width="9.109375" style="6"/>
  </cols>
  <sheetData>
    <row r="1" spans="1:17" ht="13.8" x14ac:dyDescent="0.25">
      <c r="A1" s="1"/>
      <c r="B1" s="2"/>
      <c r="C1" s="3"/>
      <c r="D1" s="4"/>
      <c r="N1" s="8">
        <v>12</v>
      </c>
      <c r="O1" s="8">
        <v>9</v>
      </c>
      <c r="P1" s="8">
        <v>9</v>
      </c>
      <c r="Q1" s="8">
        <v>3</v>
      </c>
    </row>
    <row r="2" spans="1:17" ht="15.6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8">
        <v>17</v>
      </c>
      <c r="O2" s="8">
        <v>15</v>
      </c>
      <c r="P2" s="8">
        <v>15</v>
      </c>
      <c r="Q2" s="8">
        <v>2</v>
      </c>
    </row>
    <row r="3" spans="1:17" ht="17.25" customHeight="1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>
        <v>33</v>
      </c>
      <c r="O3" s="8">
        <v>31</v>
      </c>
      <c r="P3" s="8">
        <v>31</v>
      </c>
      <c r="Q3" s="8">
        <v>2</v>
      </c>
    </row>
    <row r="4" spans="1:17" ht="15" customHeight="1" x14ac:dyDescent="0.3">
      <c r="A4" s="1"/>
      <c r="B4" s="2"/>
      <c r="C4" s="3"/>
      <c r="D4" s="4"/>
      <c r="E4" s="4"/>
      <c r="F4" s="4"/>
      <c r="G4" s="4"/>
      <c r="H4" s="4"/>
      <c r="I4" s="4"/>
      <c r="L4" s="11" t="s">
        <v>2</v>
      </c>
      <c r="N4" s="8">
        <v>38</v>
      </c>
      <c r="O4" s="8">
        <v>36</v>
      </c>
      <c r="P4" s="8">
        <v>36</v>
      </c>
      <c r="Q4" s="8">
        <v>2</v>
      </c>
    </row>
    <row r="5" spans="1:17" x14ac:dyDescent="0.25">
      <c r="A5" s="12" t="s">
        <v>3</v>
      </c>
      <c r="B5" s="13" t="s">
        <v>4</v>
      </c>
      <c r="C5" s="14" t="s">
        <v>5</v>
      </c>
      <c r="D5" s="14" t="s">
        <v>6</v>
      </c>
      <c r="E5" s="15" t="s">
        <v>7</v>
      </c>
      <c r="F5" s="16" t="s">
        <v>8</v>
      </c>
      <c r="G5" s="17"/>
      <c r="H5" s="16" t="s">
        <v>9</v>
      </c>
      <c r="I5" s="17"/>
      <c r="J5" s="15" t="s">
        <v>10</v>
      </c>
      <c r="K5" s="15" t="s">
        <v>11</v>
      </c>
      <c r="L5" s="15" t="s">
        <v>12</v>
      </c>
    </row>
    <row r="6" spans="1:17" ht="52.8" x14ac:dyDescent="0.25">
      <c r="A6" s="12"/>
      <c r="B6" s="12"/>
      <c r="C6" s="18"/>
      <c r="D6" s="18"/>
      <c r="E6" s="19"/>
      <c r="F6" s="20" t="s">
        <v>13</v>
      </c>
      <c r="G6" s="21" t="s">
        <v>14</v>
      </c>
      <c r="H6" s="20" t="s">
        <v>15</v>
      </c>
      <c r="I6" s="21" t="s">
        <v>16</v>
      </c>
      <c r="J6" s="19"/>
      <c r="K6" s="19"/>
      <c r="L6" s="19"/>
    </row>
    <row r="7" spans="1:17" x14ac:dyDescent="0.25">
      <c r="A7" s="22">
        <v>1</v>
      </c>
      <c r="B7" s="23">
        <v>2</v>
      </c>
      <c r="C7" s="22">
        <v>3</v>
      </c>
      <c r="D7" s="23">
        <v>4</v>
      </c>
      <c r="E7" s="22">
        <v>5</v>
      </c>
      <c r="F7" s="23">
        <v>6</v>
      </c>
      <c r="G7" s="22">
        <v>7</v>
      </c>
      <c r="H7" s="23">
        <v>8</v>
      </c>
      <c r="I7" s="22">
        <v>9</v>
      </c>
      <c r="J7" s="22">
        <v>10</v>
      </c>
      <c r="K7" s="22">
        <v>11</v>
      </c>
      <c r="L7" s="23">
        <v>12</v>
      </c>
    </row>
    <row r="8" spans="1:17" ht="15" customHeight="1" x14ac:dyDescent="0.25">
      <c r="A8" s="23" t="s">
        <v>17</v>
      </c>
      <c r="B8" s="24" t="s">
        <v>18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7" ht="15" customHeight="1" x14ac:dyDescent="0.25">
      <c r="A9" s="26"/>
      <c r="B9" s="27" t="s">
        <v>19</v>
      </c>
      <c r="C9" s="28" t="s">
        <v>20</v>
      </c>
      <c r="D9" s="28" t="s">
        <v>21</v>
      </c>
      <c r="E9" s="28" t="s">
        <v>22</v>
      </c>
      <c r="F9" s="29">
        <v>16447.857</v>
      </c>
      <c r="G9" s="30">
        <f ca="1">F9/F$45</f>
        <v>0.31109999999999999</v>
      </c>
      <c r="H9" s="31">
        <v>16447.857</v>
      </c>
      <c r="I9" s="30">
        <f ca="1">H9/H$45</f>
        <v>0.31109999999999999</v>
      </c>
      <c r="J9" s="27"/>
      <c r="K9" s="27" t="s">
        <v>23</v>
      </c>
      <c r="L9" s="32"/>
    </row>
    <row r="10" spans="1:17" ht="15" customHeight="1" x14ac:dyDescent="0.25">
      <c r="A10" s="26"/>
      <c r="B10" s="27" t="s">
        <v>24</v>
      </c>
      <c r="C10" s="28" t="s">
        <v>20</v>
      </c>
      <c r="D10" s="28" t="s">
        <v>21</v>
      </c>
      <c r="E10" s="28" t="s">
        <v>22</v>
      </c>
      <c r="F10" s="29">
        <v>2643.5</v>
      </c>
      <c r="G10" s="30">
        <f ca="1">F10/F$45</f>
        <v>0.05</v>
      </c>
      <c r="H10" s="31">
        <v>2643.5</v>
      </c>
      <c r="I10" s="30">
        <f ca="1">H10/H$45</f>
        <v>0.05</v>
      </c>
      <c r="J10" s="27"/>
      <c r="K10" s="27" t="s">
        <v>25</v>
      </c>
      <c r="L10" s="32"/>
    </row>
    <row r="11" spans="1:17" ht="15" customHeight="1" x14ac:dyDescent="0.25">
      <c r="A11" s="26"/>
      <c r="B11" s="27" t="s">
        <v>26</v>
      </c>
      <c r="C11" s="28" t="s">
        <v>27</v>
      </c>
      <c r="D11" s="28" t="s">
        <v>28</v>
      </c>
      <c r="E11" s="28" t="s">
        <v>22</v>
      </c>
      <c r="F11" s="29">
        <v>15274.143</v>
      </c>
      <c r="G11" s="30">
        <f ca="1">F11/F$45</f>
        <v>0.28889999999999999</v>
      </c>
      <c r="H11" s="31">
        <v>15274.143</v>
      </c>
      <c r="I11" s="30">
        <f ca="1">H11/H$45</f>
        <v>0.28889999999999999</v>
      </c>
      <c r="J11" s="27" t="s">
        <v>29</v>
      </c>
      <c r="K11" s="27" t="s">
        <v>30</v>
      </c>
      <c r="L11" s="32" t="s">
        <v>31</v>
      </c>
    </row>
    <row r="12" spans="1:17" ht="15" customHeight="1" x14ac:dyDescent="0.25">
      <c r="A12" s="26"/>
      <c r="B12" s="33"/>
      <c r="C12" s="34"/>
      <c r="D12" s="34"/>
      <c r="E12" s="28"/>
      <c r="F12" s="35"/>
      <c r="G12" s="30">
        <f ca="1">F12/F$45</f>
        <v>0</v>
      </c>
      <c r="H12" s="36"/>
      <c r="I12" s="30">
        <f ca="1">H12/H$45</f>
        <v>0</v>
      </c>
      <c r="J12" s="33"/>
      <c r="K12" s="33"/>
      <c r="L12" s="37"/>
    </row>
    <row r="13" spans="1:17" ht="15" customHeight="1" x14ac:dyDescent="0.25">
      <c r="A13" s="38" t="s">
        <v>32</v>
      </c>
      <c r="B13" s="39" t="s">
        <v>33</v>
      </c>
      <c r="C13" s="40" t="s">
        <v>34</v>
      </c>
      <c r="D13" s="40" t="s">
        <v>34</v>
      </c>
      <c r="E13" s="40" t="s">
        <v>34</v>
      </c>
      <c r="F13" s="41">
        <f ca="1">SUM(OFFSET(F9:F9,0,0,countU3_1))</f>
        <v>34365.5</v>
      </c>
      <c r="G13" s="42">
        <f ca="1">F13/F$45</f>
        <v>0.65</v>
      </c>
      <c r="H13" s="41">
        <f ca="1">SUM(OFFSET(H9:H9,0,0,countU3_1))</f>
        <v>34365.5</v>
      </c>
      <c r="I13" s="42">
        <f ca="1">H13/H$45</f>
        <v>0.65</v>
      </c>
      <c r="J13" s="40" t="s">
        <v>34</v>
      </c>
      <c r="K13" s="40" t="s">
        <v>34</v>
      </c>
      <c r="L13" s="40" t="s">
        <v>34</v>
      </c>
    </row>
    <row r="14" spans="1:17" ht="15" customHeight="1" x14ac:dyDescent="0.25">
      <c r="A14" s="23" t="s">
        <v>35</v>
      </c>
      <c r="B14" s="43" t="s">
        <v>36</v>
      </c>
      <c r="C14" s="44"/>
      <c r="D14" s="44"/>
      <c r="E14" s="44"/>
      <c r="F14" s="44"/>
      <c r="G14" s="44"/>
      <c r="H14" s="44"/>
      <c r="I14" s="44"/>
      <c r="J14" s="44"/>
      <c r="K14" s="44"/>
      <c r="L14" s="45"/>
    </row>
    <row r="15" spans="1:17" ht="15" customHeight="1" x14ac:dyDescent="0.25">
      <c r="A15" s="26"/>
      <c r="B15" s="27" t="s">
        <v>37</v>
      </c>
      <c r="C15" s="28" t="s">
        <v>27</v>
      </c>
      <c r="D15" s="28" t="s">
        <v>28</v>
      </c>
      <c r="E15" s="28" t="s">
        <v>38</v>
      </c>
      <c r="F15" s="29">
        <v>18504.5</v>
      </c>
      <c r="G15" s="30">
        <f t="shared" ref="G15:G23" ca="1" si="0">F15/F$45</f>
        <v>0.35</v>
      </c>
      <c r="H15" s="29">
        <v>18504.5</v>
      </c>
      <c r="I15" s="30">
        <f t="shared" ref="I15:I23" ca="1" si="1">H15/H$45</f>
        <v>0.35</v>
      </c>
      <c r="J15" s="27" t="s">
        <v>39</v>
      </c>
      <c r="K15" s="46" t="s">
        <v>40</v>
      </c>
      <c r="L15" s="32" t="s">
        <v>41</v>
      </c>
    </row>
    <row r="16" spans="1:17" ht="15" customHeight="1" x14ac:dyDescent="0.25">
      <c r="A16" s="26"/>
      <c r="B16" s="27"/>
      <c r="C16" s="28"/>
      <c r="D16" s="28"/>
      <c r="E16" s="28"/>
      <c r="F16" s="29"/>
      <c r="G16" s="30">
        <f t="shared" ca="1" si="0"/>
        <v>0</v>
      </c>
      <c r="H16" s="29"/>
      <c r="I16" s="30">
        <f t="shared" ca="1" si="1"/>
        <v>0</v>
      </c>
      <c r="J16" s="27"/>
      <c r="K16" s="46"/>
      <c r="L16" s="32"/>
    </row>
    <row r="17" spans="1:12" ht="15" customHeight="1" x14ac:dyDescent="0.25">
      <c r="A17" s="26"/>
      <c r="B17" s="33"/>
      <c r="C17" s="34"/>
      <c r="D17" s="34"/>
      <c r="E17" s="28"/>
      <c r="F17" s="35"/>
      <c r="G17" s="30">
        <f t="shared" ca="1" si="0"/>
        <v>0</v>
      </c>
      <c r="H17" s="35"/>
      <c r="I17" s="30">
        <f t="shared" ca="1" si="1"/>
        <v>0</v>
      </c>
      <c r="J17" s="33"/>
      <c r="K17" s="33"/>
      <c r="L17" s="37"/>
    </row>
    <row r="18" spans="1:12" ht="15" customHeight="1" x14ac:dyDescent="0.25">
      <c r="A18" s="38" t="s">
        <v>42</v>
      </c>
      <c r="B18" s="39" t="s">
        <v>43</v>
      </c>
      <c r="C18" s="40" t="s">
        <v>34</v>
      </c>
      <c r="D18" s="40" t="s">
        <v>34</v>
      </c>
      <c r="E18" s="40" t="s">
        <v>34</v>
      </c>
      <c r="F18" s="41">
        <f ca="1">SUM(OFFSET(F15:F15,0,0,countU3_2))</f>
        <v>18504.5</v>
      </c>
      <c r="G18" s="42">
        <f t="shared" ca="1" si="0"/>
        <v>0.35</v>
      </c>
      <c r="H18" s="41">
        <f ca="1">SUM(OFFSET(H15:H15,0,0,countU3_2))</f>
        <v>18504.5</v>
      </c>
      <c r="I18" s="42">
        <f t="shared" ca="1" si="1"/>
        <v>0.35</v>
      </c>
      <c r="J18" s="40" t="s">
        <v>34</v>
      </c>
      <c r="K18" s="40" t="s">
        <v>34</v>
      </c>
      <c r="L18" s="40" t="s">
        <v>34</v>
      </c>
    </row>
    <row r="19" spans="1:12" ht="15" customHeight="1" x14ac:dyDescent="0.25">
      <c r="A19" s="23"/>
      <c r="B19" s="43" t="s">
        <v>44</v>
      </c>
      <c r="C19" s="45"/>
      <c r="D19" s="40" t="s">
        <v>34</v>
      </c>
      <c r="E19" s="40" t="s">
        <v>34</v>
      </c>
      <c r="F19" s="41">
        <f ca="1">F13+F18</f>
        <v>52870</v>
      </c>
      <c r="G19" s="42">
        <f t="shared" ca="1" si="0"/>
        <v>1</v>
      </c>
      <c r="H19" s="41">
        <f ca="1">H13+H18</f>
        <v>52870</v>
      </c>
      <c r="I19" s="42">
        <f t="shared" ca="1" si="1"/>
        <v>1</v>
      </c>
      <c r="J19" s="40" t="s">
        <v>34</v>
      </c>
      <c r="K19" s="40" t="s">
        <v>34</v>
      </c>
      <c r="L19" s="40" t="s">
        <v>34</v>
      </c>
    </row>
    <row r="20" spans="1:12" ht="15" customHeight="1" x14ac:dyDescent="0.25">
      <c r="A20" s="23" t="s">
        <v>45</v>
      </c>
      <c r="B20" s="47" t="s">
        <v>27</v>
      </c>
      <c r="C20" s="48"/>
      <c r="D20" s="40" t="s">
        <v>34</v>
      </c>
      <c r="E20" s="40" t="s">
        <v>34</v>
      </c>
      <c r="F20" s="49">
        <f>SUMIF(C9:C17,"Özəl",F9:F17)</f>
        <v>33778.642999999996</v>
      </c>
      <c r="G20" s="30">
        <f t="shared" ca="1" si="0"/>
        <v>0.63889999999999991</v>
      </c>
      <c r="H20" s="49">
        <f>SUMIF(C9:C17,"Özəl",H9:H17)</f>
        <v>33778.642999999996</v>
      </c>
      <c r="I20" s="30">
        <f t="shared" ca="1" si="1"/>
        <v>0.63889999999999991</v>
      </c>
      <c r="J20" s="40" t="s">
        <v>34</v>
      </c>
      <c r="K20" s="40" t="s">
        <v>34</v>
      </c>
      <c r="L20" s="40" t="s">
        <v>34</v>
      </c>
    </row>
    <row r="21" spans="1:12" ht="15" customHeight="1" x14ac:dyDescent="0.25">
      <c r="A21" s="23" t="s">
        <v>46</v>
      </c>
      <c r="B21" s="47" t="s">
        <v>47</v>
      </c>
      <c r="C21" s="48"/>
      <c r="D21" s="40" t="s">
        <v>34</v>
      </c>
      <c r="E21" s="40" t="s">
        <v>34</v>
      </c>
      <c r="F21" s="49">
        <f>SUMIF(C9:C17,"Dövlət",F9:F17)</f>
        <v>0</v>
      </c>
      <c r="G21" s="30">
        <f t="shared" ca="1" si="0"/>
        <v>0</v>
      </c>
      <c r="H21" s="49">
        <f>SUMIF(C9:C17,"Dövlət",H9:H17)</f>
        <v>0</v>
      </c>
      <c r="I21" s="30">
        <f t="shared" ca="1" si="1"/>
        <v>0</v>
      </c>
      <c r="J21" s="40" t="s">
        <v>34</v>
      </c>
      <c r="K21" s="40" t="s">
        <v>34</v>
      </c>
      <c r="L21" s="40" t="s">
        <v>34</v>
      </c>
    </row>
    <row r="22" spans="1:12" ht="15" customHeight="1" x14ac:dyDescent="0.25">
      <c r="A22" s="23" t="s">
        <v>48</v>
      </c>
      <c r="B22" s="47" t="s">
        <v>49</v>
      </c>
      <c r="C22" s="48"/>
      <c r="D22" s="40" t="s">
        <v>34</v>
      </c>
      <c r="E22" s="40" t="s">
        <v>34</v>
      </c>
      <c r="F22" s="49">
        <f>SUMIF(C9:C17,"Beynəlxalq təşkilat",F9:F17)</f>
        <v>0</v>
      </c>
      <c r="G22" s="30">
        <f t="shared" ca="1" si="0"/>
        <v>0</v>
      </c>
      <c r="H22" s="49">
        <f>SUMIF(C9:C17,"Beynəlxalq təşkilat",H9:H17)</f>
        <v>0</v>
      </c>
      <c r="I22" s="30">
        <f t="shared" ca="1" si="1"/>
        <v>0</v>
      </c>
      <c r="J22" s="40" t="s">
        <v>34</v>
      </c>
      <c r="K22" s="40" t="s">
        <v>34</v>
      </c>
      <c r="L22" s="40" t="s">
        <v>34</v>
      </c>
    </row>
    <row r="23" spans="1:12" x14ac:dyDescent="0.25">
      <c r="A23" s="23" t="s">
        <v>50</v>
      </c>
      <c r="B23" s="47" t="s">
        <v>20</v>
      </c>
      <c r="C23" s="48"/>
      <c r="D23" s="40" t="s">
        <v>34</v>
      </c>
      <c r="E23" s="40" t="s">
        <v>34</v>
      </c>
      <c r="F23" s="49">
        <f>SUMIF(C9:C17,"Fiziki Şəxs",F9:F17)</f>
        <v>19091.357</v>
      </c>
      <c r="G23" s="30">
        <f t="shared" ca="1" si="0"/>
        <v>0.36109999999999998</v>
      </c>
      <c r="H23" s="49">
        <f>SUMIF(C9:C17,"Fiziki Şəxs",H9:H17)</f>
        <v>19091.357</v>
      </c>
      <c r="I23" s="30">
        <f t="shared" ca="1" si="1"/>
        <v>0.36109999999999998</v>
      </c>
      <c r="J23" s="40" t="s">
        <v>34</v>
      </c>
      <c r="K23" s="40" t="s">
        <v>34</v>
      </c>
      <c r="L23" s="40" t="s">
        <v>34</v>
      </c>
    </row>
    <row r="24" spans="1:12" ht="18.75" customHeight="1" x14ac:dyDescent="0.25">
      <c r="A24" s="50"/>
      <c r="B24" s="50"/>
      <c r="C24" s="51"/>
      <c r="D24" s="51"/>
      <c r="E24" s="51"/>
      <c r="F24" s="52" t="s">
        <v>51</v>
      </c>
      <c r="G24" s="53"/>
      <c r="H24" s="52"/>
      <c r="I24" s="50"/>
      <c r="J24" s="50"/>
      <c r="K24" s="50"/>
      <c r="L24" s="54"/>
    </row>
    <row r="25" spans="1:12" ht="15.75" customHeight="1" x14ac:dyDescent="0.3">
      <c r="A25" s="55" t="s">
        <v>52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1:12" ht="15" customHeight="1" x14ac:dyDescent="0.25">
      <c r="B26" s="50"/>
      <c r="C26" s="4"/>
      <c r="D26" s="4"/>
      <c r="E26" s="4"/>
      <c r="F26" s="4"/>
      <c r="G26" s="4"/>
      <c r="H26" s="4"/>
      <c r="I26" s="4"/>
      <c r="L26" s="56" t="s">
        <v>2</v>
      </c>
    </row>
    <row r="27" spans="1:12" x14ac:dyDescent="0.25">
      <c r="A27" s="12" t="s">
        <v>3</v>
      </c>
      <c r="B27" s="13" t="s">
        <v>4</v>
      </c>
      <c r="C27" s="14" t="s">
        <v>53</v>
      </c>
      <c r="D27" s="14" t="s">
        <v>54</v>
      </c>
      <c r="E27" s="15" t="s">
        <v>7</v>
      </c>
      <c r="F27" s="57" t="s">
        <v>8</v>
      </c>
      <c r="G27" s="58"/>
      <c r="H27" s="57" t="s">
        <v>9</v>
      </c>
      <c r="I27" s="58"/>
      <c r="J27" s="15" t="s">
        <v>10</v>
      </c>
      <c r="K27" s="15" t="s">
        <v>11</v>
      </c>
      <c r="L27" s="15" t="s">
        <v>12</v>
      </c>
    </row>
    <row r="28" spans="1:12" ht="52.8" x14ac:dyDescent="0.25">
      <c r="A28" s="12"/>
      <c r="B28" s="12"/>
      <c r="C28" s="59"/>
      <c r="D28" s="18"/>
      <c r="E28" s="19"/>
      <c r="F28" s="20" t="s">
        <v>15</v>
      </c>
      <c r="G28" s="21" t="s">
        <v>55</v>
      </c>
      <c r="H28" s="20" t="s">
        <v>15</v>
      </c>
      <c r="I28" s="21" t="s">
        <v>55</v>
      </c>
      <c r="J28" s="19"/>
      <c r="K28" s="19"/>
      <c r="L28" s="19"/>
    </row>
    <row r="29" spans="1:12" x14ac:dyDescent="0.25">
      <c r="A29" s="22"/>
      <c r="B29" s="23">
        <v>2</v>
      </c>
      <c r="C29" s="22">
        <v>3</v>
      </c>
      <c r="D29" s="23">
        <v>4</v>
      </c>
      <c r="E29" s="22">
        <v>5</v>
      </c>
      <c r="F29" s="23">
        <v>6</v>
      </c>
      <c r="G29" s="22">
        <v>7</v>
      </c>
      <c r="H29" s="23">
        <v>8</v>
      </c>
      <c r="I29" s="22">
        <v>9</v>
      </c>
      <c r="J29" s="23">
        <v>10</v>
      </c>
      <c r="K29" s="22">
        <v>11</v>
      </c>
      <c r="L29" s="23">
        <v>12</v>
      </c>
    </row>
    <row r="30" spans="1:12" x14ac:dyDescent="0.25">
      <c r="A30" s="23" t="s">
        <v>56</v>
      </c>
      <c r="B30" s="24" t="s">
        <v>18</v>
      </c>
      <c r="C30" s="25"/>
      <c r="D30" s="25"/>
      <c r="E30" s="25"/>
      <c r="F30" s="25"/>
      <c r="G30" s="25"/>
      <c r="H30" s="25"/>
      <c r="I30" s="25"/>
      <c r="J30" s="25"/>
      <c r="K30" s="25"/>
      <c r="L30" s="60"/>
    </row>
    <row r="31" spans="1:12" ht="15" customHeight="1" x14ac:dyDescent="0.25">
      <c r="A31" s="26"/>
      <c r="B31" s="61"/>
      <c r="C31" s="28"/>
      <c r="D31" s="28"/>
      <c r="E31" s="28"/>
      <c r="F31" s="29"/>
      <c r="G31" s="30">
        <f ca="1">F31/F$45</f>
        <v>0</v>
      </c>
      <c r="H31" s="29"/>
      <c r="I31" s="30">
        <f ca="1">H31/H$45</f>
        <v>0</v>
      </c>
      <c r="J31" s="46"/>
      <c r="K31" s="46"/>
      <c r="L31" s="62"/>
    </row>
    <row r="32" spans="1:12" ht="15" customHeight="1" x14ac:dyDescent="0.25">
      <c r="A32" s="26"/>
      <c r="B32" s="61"/>
      <c r="C32" s="28"/>
      <c r="D32" s="28"/>
      <c r="E32" s="28"/>
      <c r="F32" s="29"/>
      <c r="G32" s="30">
        <f ca="1">F32/F$45</f>
        <v>0</v>
      </c>
      <c r="H32" s="29"/>
      <c r="I32" s="30">
        <f ca="1">H32/H$45</f>
        <v>0</v>
      </c>
      <c r="J32" s="46"/>
      <c r="K32" s="46"/>
      <c r="L32" s="62"/>
    </row>
    <row r="33" spans="1:12" ht="15" customHeight="1" x14ac:dyDescent="0.25">
      <c r="A33" s="26"/>
      <c r="B33" s="63"/>
      <c r="C33" s="34"/>
      <c r="D33" s="34"/>
      <c r="E33" s="28"/>
      <c r="F33" s="35"/>
      <c r="G33" s="30" t="e">
        <v>#DIV/0!</v>
      </c>
      <c r="H33" s="35"/>
      <c r="I33" s="30" t="e">
        <v>#DIV/0!</v>
      </c>
      <c r="J33" s="33"/>
      <c r="K33" s="33"/>
      <c r="L33" s="37"/>
    </row>
    <row r="34" spans="1:12" ht="15" customHeight="1" x14ac:dyDescent="0.25">
      <c r="A34" s="38" t="s">
        <v>57</v>
      </c>
      <c r="B34" s="64" t="s">
        <v>33</v>
      </c>
      <c r="C34" s="40" t="s">
        <v>34</v>
      </c>
      <c r="D34" s="40" t="s">
        <v>34</v>
      </c>
      <c r="E34" s="40" t="s">
        <v>34</v>
      </c>
      <c r="F34" s="41">
        <f ca="1">SUM(OFFSET(F31:F31,0,0,countU3_3))</f>
        <v>0</v>
      </c>
      <c r="G34" s="42">
        <f ca="1">F34/F$45</f>
        <v>0</v>
      </c>
      <c r="H34" s="41">
        <f ca="1">SUM(OFFSET(H31:H31,0,0,countU3_3))</f>
        <v>0</v>
      </c>
      <c r="I34" s="42">
        <f ca="1">H34/H$45</f>
        <v>0</v>
      </c>
      <c r="J34" s="40" t="s">
        <v>34</v>
      </c>
      <c r="K34" s="40" t="s">
        <v>34</v>
      </c>
      <c r="L34" s="40" t="s">
        <v>34</v>
      </c>
    </row>
    <row r="35" spans="1:12" ht="15" customHeight="1" x14ac:dyDescent="0.25">
      <c r="A35" s="23" t="s">
        <v>58</v>
      </c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60"/>
    </row>
    <row r="36" spans="1:12" ht="15" customHeight="1" x14ac:dyDescent="0.25">
      <c r="A36" s="26"/>
      <c r="B36" s="61"/>
      <c r="C36" s="28"/>
      <c r="D36" s="65"/>
      <c r="E36" s="66"/>
      <c r="F36" s="67"/>
      <c r="G36" s="68">
        <f t="shared" ref="G36:G44" ca="1" si="2">F36/F$45</f>
        <v>0</v>
      </c>
      <c r="H36" s="67"/>
      <c r="I36" s="68">
        <f t="shared" ref="I36:I44" ca="1" si="3">H36/H$45</f>
        <v>0</v>
      </c>
      <c r="J36" s="61"/>
      <c r="K36" s="69"/>
      <c r="L36" s="70"/>
    </row>
    <row r="37" spans="1:12" ht="15" customHeight="1" x14ac:dyDescent="0.25">
      <c r="A37" s="26"/>
      <c r="B37" s="61"/>
      <c r="C37" s="28"/>
      <c r="D37" s="65"/>
      <c r="E37" s="66"/>
      <c r="F37" s="67"/>
      <c r="G37" s="68">
        <f t="shared" ca="1" si="2"/>
        <v>0</v>
      </c>
      <c r="H37" s="67"/>
      <c r="I37" s="68">
        <f t="shared" ca="1" si="3"/>
        <v>0</v>
      </c>
      <c r="J37" s="61"/>
      <c r="K37" s="69"/>
      <c r="L37" s="70"/>
    </row>
    <row r="38" spans="1:12" ht="15" customHeight="1" x14ac:dyDescent="0.25">
      <c r="A38" s="26"/>
      <c r="B38" s="63"/>
      <c r="C38" s="71"/>
      <c r="D38" s="72"/>
      <c r="E38" s="66"/>
      <c r="F38" s="73"/>
      <c r="G38" s="68">
        <f t="shared" ca="1" si="2"/>
        <v>0</v>
      </c>
      <c r="H38" s="73"/>
      <c r="I38" s="68">
        <f t="shared" ca="1" si="3"/>
        <v>0</v>
      </c>
      <c r="J38" s="63"/>
      <c r="K38" s="63"/>
      <c r="L38" s="74"/>
    </row>
    <row r="39" spans="1:12" ht="15" customHeight="1" x14ac:dyDescent="0.25">
      <c r="A39" s="38" t="s">
        <v>59</v>
      </c>
      <c r="B39" s="75" t="s">
        <v>43</v>
      </c>
      <c r="C39" s="26" t="s">
        <v>34</v>
      </c>
      <c r="D39" s="40" t="s">
        <v>34</v>
      </c>
      <c r="E39" s="40" t="s">
        <v>34</v>
      </c>
      <c r="F39" s="41">
        <f ca="1">SUM(OFFSET(F36:F36,0,0,countU3_4))</f>
        <v>0</v>
      </c>
      <c r="G39" s="42">
        <f t="shared" ca="1" si="2"/>
        <v>0</v>
      </c>
      <c r="H39" s="41">
        <f ca="1">SUM(OFFSET(H36:H36,0,0,countU3_4))</f>
        <v>0</v>
      </c>
      <c r="I39" s="42">
        <f t="shared" ca="1" si="3"/>
        <v>0</v>
      </c>
      <c r="J39" s="40" t="s">
        <v>34</v>
      </c>
      <c r="K39" s="76" t="s">
        <v>34</v>
      </c>
      <c r="L39" s="40" t="s">
        <v>34</v>
      </c>
    </row>
    <row r="40" spans="1:12" ht="15" customHeight="1" x14ac:dyDescent="0.25">
      <c r="A40" s="23"/>
      <c r="B40" s="77" t="s">
        <v>60</v>
      </c>
      <c r="C40" s="77"/>
      <c r="D40" s="40" t="s">
        <v>34</v>
      </c>
      <c r="E40" s="40" t="s">
        <v>34</v>
      </c>
      <c r="F40" s="41">
        <f ca="1">F34+F39</f>
        <v>0</v>
      </c>
      <c r="G40" s="42">
        <f t="shared" ca="1" si="2"/>
        <v>0</v>
      </c>
      <c r="H40" s="41">
        <f ca="1">H34+H39</f>
        <v>0</v>
      </c>
      <c r="I40" s="42">
        <f t="shared" ca="1" si="3"/>
        <v>0</v>
      </c>
      <c r="J40" s="40" t="s">
        <v>34</v>
      </c>
      <c r="K40" s="76" t="s">
        <v>34</v>
      </c>
      <c r="L40" s="40" t="s">
        <v>34</v>
      </c>
    </row>
    <row r="41" spans="1:12" ht="15" customHeight="1" x14ac:dyDescent="0.25">
      <c r="A41" s="23" t="s">
        <v>61</v>
      </c>
      <c r="B41" s="78" t="s">
        <v>27</v>
      </c>
      <c r="C41" s="79"/>
      <c r="D41" s="40" t="s">
        <v>34</v>
      </c>
      <c r="E41" s="40" t="s">
        <v>34</v>
      </c>
      <c r="F41" s="49">
        <f>SUMIF(C31:C38,"Özəl",F31:F38)</f>
        <v>0</v>
      </c>
      <c r="G41" s="30">
        <f t="shared" ca="1" si="2"/>
        <v>0</v>
      </c>
      <c r="H41" s="49">
        <f>SUMIF(C31:C38,"Özəl",H31:H38)</f>
        <v>0</v>
      </c>
      <c r="I41" s="30">
        <f t="shared" ca="1" si="3"/>
        <v>0</v>
      </c>
      <c r="J41" s="40" t="s">
        <v>34</v>
      </c>
      <c r="K41" s="40" t="s">
        <v>34</v>
      </c>
      <c r="L41" s="40" t="s">
        <v>34</v>
      </c>
    </row>
    <row r="42" spans="1:12" ht="15" customHeight="1" x14ac:dyDescent="0.25">
      <c r="A42" s="23" t="s">
        <v>62</v>
      </c>
      <c r="B42" s="78" t="s">
        <v>47</v>
      </c>
      <c r="C42" s="79"/>
      <c r="D42" s="40" t="s">
        <v>34</v>
      </c>
      <c r="E42" s="40" t="s">
        <v>34</v>
      </c>
      <c r="F42" s="49">
        <f>SUMIF(C31:C38,"Dövlət",F31:F38)</f>
        <v>0</v>
      </c>
      <c r="G42" s="30">
        <f t="shared" ca="1" si="2"/>
        <v>0</v>
      </c>
      <c r="H42" s="49">
        <f>SUMIF(C31:C38,"Dövlət",H31:H38)</f>
        <v>0</v>
      </c>
      <c r="I42" s="30">
        <f t="shared" ca="1" si="3"/>
        <v>0</v>
      </c>
      <c r="J42" s="40" t="s">
        <v>34</v>
      </c>
      <c r="K42" s="40" t="s">
        <v>34</v>
      </c>
      <c r="L42" s="40" t="s">
        <v>34</v>
      </c>
    </row>
    <row r="43" spans="1:12" ht="15" customHeight="1" x14ac:dyDescent="0.25">
      <c r="A43" s="23" t="s">
        <v>63</v>
      </c>
      <c r="B43" s="78" t="s">
        <v>49</v>
      </c>
      <c r="C43" s="79"/>
      <c r="D43" s="40" t="s">
        <v>34</v>
      </c>
      <c r="E43" s="40" t="s">
        <v>34</v>
      </c>
      <c r="F43" s="49">
        <f>SUMIF(C31:C38,"Beynəlxalq təşkilat",F31:F38)</f>
        <v>0</v>
      </c>
      <c r="G43" s="30">
        <f t="shared" ca="1" si="2"/>
        <v>0</v>
      </c>
      <c r="H43" s="49">
        <f>SUMIF(C31:C38,"Beynəlxalq təşkilat",H31:H38)</f>
        <v>0</v>
      </c>
      <c r="I43" s="30">
        <f t="shared" ca="1" si="3"/>
        <v>0</v>
      </c>
      <c r="J43" s="40" t="s">
        <v>34</v>
      </c>
      <c r="K43" s="40" t="s">
        <v>34</v>
      </c>
      <c r="L43" s="40" t="s">
        <v>34</v>
      </c>
    </row>
    <row r="44" spans="1:12" ht="15" customHeight="1" x14ac:dyDescent="0.25">
      <c r="A44" s="23" t="s">
        <v>64</v>
      </c>
      <c r="B44" s="78" t="s">
        <v>20</v>
      </c>
      <c r="C44" s="79"/>
      <c r="D44" s="40" t="s">
        <v>34</v>
      </c>
      <c r="E44" s="40" t="s">
        <v>34</v>
      </c>
      <c r="F44" s="49">
        <f>SUMIF(C31:C38,"Fiziki Şəxs",F31:F38)</f>
        <v>0</v>
      </c>
      <c r="G44" s="30">
        <f t="shared" ca="1" si="2"/>
        <v>0</v>
      </c>
      <c r="H44" s="49">
        <f>SUMIF(C31:C38,"Fiziki Şəxs",H31:H38)</f>
        <v>0</v>
      </c>
      <c r="I44" s="30">
        <f t="shared" ca="1" si="3"/>
        <v>0</v>
      </c>
      <c r="J44" s="40" t="s">
        <v>34</v>
      </c>
      <c r="K44" s="40" t="s">
        <v>34</v>
      </c>
      <c r="L44" s="40" t="s">
        <v>34</v>
      </c>
    </row>
    <row r="45" spans="1:12" ht="15.6" x14ac:dyDescent="0.3">
      <c r="A45" s="80"/>
      <c r="B45" s="81" t="s">
        <v>65</v>
      </c>
      <c r="C45" s="82"/>
      <c r="D45" s="40" t="s">
        <v>34</v>
      </c>
      <c r="E45" s="40" t="s">
        <v>34</v>
      </c>
      <c r="F45" s="41">
        <f ca="1">F19+F40</f>
        <v>52870</v>
      </c>
      <c r="G45" s="42">
        <f ca="1">G19+G40</f>
        <v>1</v>
      </c>
      <c r="H45" s="41">
        <f ca="1">H19+H40</f>
        <v>52870</v>
      </c>
      <c r="I45" s="42">
        <f ca="1">I19+I40</f>
        <v>1</v>
      </c>
      <c r="J45" s="40" t="s">
        <v>34</v>
      </c>
      <c r="K45" s="40" t="s">
        <v>34</v>
      </c>
      <c r="L45" s="40" t="s">
        <v>34</v>
      </c>
    </row>
    <row r="86" spans="4:6" x14ac:dyDescent="0.25">
      <c r="D86" s="5" t="s">
        <v>66</v>
      </c>
      <c r="E86" s="83" t="s">
        <v>49</v>
      </c>
      <c r="F86" s="84"/>
    </row>
    <row r="87" spans="4:6" ht="14.4" x14ac:dyDescent="0.3">
      <c r="D87" s="5" t="s">
        <v>28</v>
      </c>
      <c r="E87" s="85" t="s">
        <v>67</v>
      </c>
      <c r="F87" s="86"/>
    </row>
    <row r="88" spans="4:6" ht="14.4" x14ac:dyDescent="0.3">
      <c r="D88" s="5" t="s">
        <v>21</v>
      </c>
      <c r="E88" s="87" t="s">
        <v>68</v>
      </c>
      <c r="F88" s="86"/>
    </row>
    <row r="89" spans="4:6" ht="14.4" x14ac:dyDescent="0.3">
      <c r="E89" s="87" t="s">
        <v>69</v>
      </c>
      <c r="F89" s="86"/>
    </row>
    <row r="90" spans="4:6" ht="14.4" x14ac:dyDescent="0.3">
      <c r="E90" s="87" t="s">
        <v>70</v>
      </c>
      <c r="F90" s="86"/>
    </row>
    <row r="91" spans="4:6" ht="14.4" x14ac:dyDescent="0.3">
      <c r="E91" s="87" t="s">
        <v>71</v>
      </c>
      <c r="F91" s="86"/>
    </row>
    <row r="92" spans="4:6" ht="14.4" x14ac:dyDescent="0.3">
      <c r="E92" s="87" t="s">
        <v>72</v>
      </c>
      <c r="F92" s="86"/>
    </row>
    <row r="93" spans="4:6" ht="14.4" x14ac:dyDescent="0.3">
      <c r="E93" s="87" t="s">
        <v>22</v>
      </c>
      <c r="F93" s="86"/>
    </row>
    <row r="94" spans="4:6" ht="14.4" x14ac:dyDescent="0.3">
      <c r="E94" s="87" t="s">
        <v>73</v>
      </c>
      <c r="F94" s="86"/>
    </row>
    <row r="95" spans="4:6" ht="14.4" x14ac:dyDescent="0.3">
      <c r="E95" s="85" t="s">
        <v>74</v>
      </c>
      <c r="F95" s="86"/>
    </row>
    <row r="96" spans="4:6" ht="14.4" x14ac:dyDescent="0.3">
      <c r="E96" s="87" t="s">
        <v>75</v>
      </c>
      <c r="F96" s="86"/>
    </row>
    <row r="97" spans="5:6" ht="14.4" x14ac:dyDescent="0.3">
      <c r="E97" s="87" t="s">
        <v>76</v>
      </c>
      <c r="F97" s="86"/>
    </row>
    <row r="98" spans="5:6" ht="14.4" x14ac:dyDescent="0.3">
      <c r="E98" s="87" t="s">
        <v>77</v>
      </c>
      <c r="F98" s="86"/>
    </row>
    <row r="99" spans="5:6" ht="14.4" x14ac:dyDescent="0.3">
      <c r="E99" s="87" t="s">
        <v>78</v>
      </c>
      <c r="F99" s="86"/>
    </row>
    <row r="100" spans="5:6" ht="14.4" x14ac:dyDescent="0.3">
      <c r="E100" s="85" t="s">
        <v>79</v>
      </c>
      <c r="F100" s="86"/>
    </row>
    <row r="101" spans="5:6" ht="14.4" x14ac:dyDescent="0.3">
      <c r="E101" s="87" t="s">
        <v>80</v>
      </c>
      <c r="F101" s="86"/>
    </row>
    <row r="102" spans="5:6" ht="14.4" x14ac:dyDescent="0.3">
      <c r="E102" s="87" t="s">
        <v>81</v>
      </c>
      <c r="F102" s="86"/>
    </row>
    <row r="103" spans="5:6" ht="14.4" x14ac:dyDescent="0.3">
      <c r="E103" s="87" t="s">
        <v>82</v>
      </c>
      <c r="F103" s="86"/>
    </row>
    <row r="104" spans="5:6" ht="14.4" x14ac:dyDescent="0.3">
      <c r="E104" s="87" t="s">
        <v>83</v>
      </c>
      <c r="F104" s="86"/>
    </row>
    <row r="105" spans="5:6" ht="14.4" x14ac:dyDescent="0.3">
      <c r="E105" s="87" t="s">
        <v>84</v>
      </c>
      <c r="F105" s="86"/>
    </row>
    <row r="106" spans="5:6" ht="14.4" x14ac:dyDescent="0.3">
      <c r="E106" s="87" t="s">
        <v>85</v>
      </c>
      <c r="F106" s="86"/>
    </row>
    <row r="107" spans="5:6" ht="14.4" x14ac:dyDescent="0.3">
      <c r="E107" s="83" t="s">
        <v>86</v>
      </c>
      <c r="F107" s="86"/>
    </row>
    <row r="108" spans="5:6" ht="14.4" x14ac:dyDescent="0.3">
      <c r="E108" s="87" t="s">
        <v>87</v>
      </c>
      <c r="F108" s="86"/>
    </row>
    <row r="109" spans="5:6" ht="14.4" x14ac:dyDescent="0.3">
      <c r="E109" s="87" t="s">
        <v>88</v>
      </c>
      <c r="F109" s="86"/>
    </row>
    <row r="110" spans="5:6" ht="14.4" x14ac:dyDescent="0.3">
      <c r="E110" s="87" t="s">
        <v>89</v>
      </c>
      <c r="F110" s="86"/>
    </row>
    <row r="111" spans="5:6" ht="14.4" x14ac:dyDescent="0.3">
      <c r="E111" s="87" t="s">
        <v>90</v>
      </c>
      <c r="F111" s="86"/>
    </row>
    <row r="112" spans="5:6" ht="14.4" x14ac:dyDescent="0.3">
      <c r="E112" s="87" t="s">
        <v>91</v>
      </c>
      <c r="F112" s="86"/>
    </row>
    <row r="113" spans="5:6" ht="14.4" x14ac:dyDescent="0.3">
      <c r="E113" s="87" t="s">
        <v>92</v>
      </c>
      <c r="F113" s="86"/>
    </row>
    <row r="114" spans="5:6" ht="14.4" x14ac:dyDescent="0.3">
      <c r="E114" s="87" t="s">
        <v>93</v>
      </c>
      <c r="F114" s="86"/>
    </row>
    <row r="115" spans="5:6" ht="14.4" x14ac:dyDescent="0.3">
      <c r="E115" s="87" t="s">
        <v>94</v>
      </c>
      <c r="F115" s="86"/>
    </row>
    <row r="116" spans="5:6" ht="14.4" x14ac:dyDescent="0.3">
      <c r="E116" s="87" t="s">
        <v>95</v>
      </c>
      <c r="F116" s="86"/>
    </row>
    <row r="117" spans="5:6" ht="14.4" x14ac:dyDescent="0.3">
      <c r="E117" s="87" t="s">
        <v>96</v>
      </c>
      <c r="F117" s="86"/>
    </row>
    <row r="118" spans="5:6" ht="14.4" x14ac:dyDescent="0.3">
      <c r="E118" s="87" t="s">
        <v>97</v>
      </c>
      <c r="F118" s="86"/>
    </row>
    <row r="119" spans="5:6" ht="14.4" x14ac:dyDescent="0.3">
      <c r="E119" s="87" t="s">
        <v>98</v>
      </c>
      <c r="F119" s="86"/>
    </row>
    <row r="120" spans="5:6" ht="14.4" x14ac:dyDescent="0.3">
      <c r="E120" s="87" t="s">
        <v>99</v>
      </c>
      <c r="F120" s="86"/>
    </row>
    <row r="121" spans="5:6" ht="14.4" x14ac:dyDescent="0.3">
      <c r="E121" s="87" t="s">
        <v>100</v>
      </c>
      <c r="F121" s="86"/>
    </row>
    <row r="122" spans="5:6" ht="14.4" x14ac:dyDescent="0.3">
      <c r="E122" s="87" t="s">
        <v>101</v>
      </c>
      <c r="F122" s="86"/>
    </row>
    <row r="123" spans="5:6" ht="14.4" x14ac:dyDescent="0.3">
      <c r="E123" s="87" t="s">
        <v>102</v>
      </c>
      <c r="F123" s="86"/>
    </row>
    <row r="124" spans="5:6" ht="14.4" x14ac:dyDescent="0.3">
      <c r="E124" s="87" t="s">
        <v>103</v>
      </c>
      <c r="F124" s="86"/>
    </row>
    <row r="125" spans="5:6" ht="14.4" x14ac:dyDescent="0.3">
      <c r="E125" s="87" t="s">
        <v>104</v>
      </c>
      <c r="F125" s="86"/>
    </row>
    <row r="126" spans="5:6" ht="14.4" x14ac:dyDescent="0.3">
      <c r="E126" s="87" t="s">
        <v>105</v>
      </c>
      <c r="F126" s="86"/>
    </row>
    <row r="127" spans="5:6" ht="14.4" x14ac:dyDescent="0.3">
      <c r="E127" s="87" t="s">
        <v>106</v>
      </c>
      <c r="F127" s="86"/>
    </row>
    <row r="128" spans="5:6" ht="14.4" x14ac:dyDescent="0.3">
      <c r="E128" s="87" t="s">
        <v>107</v>
      </c>
      <c r="F128" s="86"/>
    </row>
    <row r="129" spans="5:6" ht="14.4" x14ac:dyDescent="0.3">
      <c r="E129" s="87" t="s">
        <v>108</v>
      </c>
      <c r="F129" s="86"/>
    </row>
    <row r="130" spans="5:6" ht="14.4" x14ac:dyDescent="0.3">
      <c r="E130" s="87" t="s">
        <v>109</v>
      </c>
      <c r="F130" s="86"/>
    </row>
    <row r="131" spans="5:6" ht="14.4" x14ac:dyDescent="0.3">
      <c r="E131" s="87" t="s">
        <v>110</v>
      </c>
      <c r="F131" s="86"/>
    </row>
    <row r="132" spans="5:6" ht="14.4" x14ac:dyDescent="0.3">
      <c r="E132" s="87" t="s">
        <v>111</v>
      </c>
      <c r="F132" s="86"/>
    </row>
    <row r="133" spans="5:6" ht="14.4" x14ac:dyDescent="0.3">
      <c r="E133" s="87" t="s">
        <v>112</v>
      </c>
      <c r="F133" s="86"/>
    </row>
    <row r="134" spans="5:6" ht="14.4" x14ac:dyDescent="0.3">
      <c r="E134" s="87" t="s">
        <v>113</v>
      </c>
      <c r="F134" s="86"/>
    </row>
    <row r="135" spans="5:6" ht="14.4" x14ac:dyDescent="0.3">
      <c r="E135" s="87" t="s">
        <v>114</v>
      </c>
      <c r="F135" s="86"/>
    </row>
    <row r="136" spans="5:6" ht="14.4" x14ac:dyDescent="0.3">
      <c r="E136" s="87" t="s">
        <v>115</v>
      </c>
      <c r="F136" s="86"/>
    </row>
    <row r="137" spans="5:6" ht="14.4" x14ac:dyDescent="0.3">
      <c r="E137" s="87" t="s">
        <v>116</v>
      </c>
      <c r="F137" s="86"/>
    </row>
    <row r="138" spans="5:6" ht="14.4" x14ac:dyDescent="0.3">
      <c r="E138" s="87" t="s">
        <v>117</v>
      </c>
      <c r="F138" s="86"/>
    </row>
    <row r="139" spans="5:6" ht="14.4" x14ac:dyDescent="0.3">
      <c r="E139" s="87" t="s">
        <v>118</v>
      </c>
      <c r="F139" s="86"/>
    </row>
    <row r="140" spans="5:6" ht="14.4" x14ac:dyDescent="0.3">
      <c r="E140" s="87" t="s">
        <v>119</v>
      </c>
      <c r="F140" s="86"/>
    </row>
    <row r="141" spans="5:6" ht="14.4" x14ac:dyDescent="0.3">
      <c r="E141" s="87" t="s">
        <v>120</v>
      </c>
      <c r="F141" s="86"/>
    </row>
    <row r="142" spans="5:6" ht="14.4" x14ac:dyDescent="0.3">
      <c r="E142" s="87" t="s">
        <v>121</v>
      </c>
      <c r="F142" s="86"/>
    </row>
    <row r="143" spans="5:6" ht="14.4" x14ac:dyDescent="0.3">
      <c r="E143" s="87" t="s">
        <v>122</v>
      </c>
      <c r="F143" s="86"/>
    </row>
    <row r="144" spans="5:6" ht="14.4" x14ac:dyDescent="0.3">
      <c r="E144" s="87" t="s">
        <v>123</v>
      </c>
      <c r="F144" s="86"/>
    </row>
    <row r="145" spans="5:6" ht="14.4" x14ac:dyDescent="0.3">
      <c r="E145" s="87" t="s">
        <v>124</v>
      </c>
      <c r="F145" s="86"/>
    </row>
    <row r="146" spans="5:6" ht="14.4" x14ac:dyDescent="0.3">
      <c r="E146" s="87" t="s">
        <v>125</v>
      </c>
      <c r="F146" s="86"/>
    </row>
    <row r="147" spans="5:6" ht="14.4" x14ac:dyDescent="0.3">
      <c r="E147" s="87" t="s">
        <v>126</v>
      </c>
      <c r="F147" s="86"/>
    </row>
    <row r="148" spans="5:6" ht="14.4" x14ac:dyDescent="0.3">
      <c r="E148" s="87" t="s">
        <v>127</v>
      </c>
      <c r="F148" s="86"/>
    </row>
    <row r="149" spans="5:6" ht="14.4" x14ac:dyDescent="0.3">
      <c r="E149" s="87" t="s">
        <v>128</v>
      </c>
      <c r="F149" s="86"/>
    </row>
    <row r="150" spans="5:6" ht="14.4" x14ac:dyDescent="0.3">
      <c r="E150" s="87" t="s">
        <v>129</v>
      </c>
      <c r="F150" s="86"/>
    </row>
    <row r="151" spans="5:6" ht="14.4" x14ac:dyDescent="0.3">
      <c r="E151" s="87" t="s">
        <v>130</v>
      </c>
      <c r="F151" s="86"/>
    </row>
    <row r="152" spans="5:6" ht="14.4" x14ac:dyDescent="0.3">
      <c r="E152" s="87" t="s">
        <v>131</v>
      </c>
      <c r="F152" s="86"/>
    </row>
    <row r="153" spans="5:6" ht="14.4" x14ac:dyDescent="0.3">
      <c r="E153" s="87" t="s">
        <v>132</v>
      </c>
      <c r="F153" s="86"/>
    </row>
    <row r="154" spans="5:6" ht="14.4" x14ac:dyDescent="0.3">
      <c r="E154" s="87" t="s">
        <v>133</v>
      </c>
      <c r="F154" s="86"/>
    </row>
    <row r="155" spans="5:6" ht="14.4" x14ac:dyDescent="0.3">
      <c r="E155" s="87" t="s">
        <v>134</v>
      </c>
      <c r="F155" s="86"/>
    </row>
    <row r="156" spans="5:6" ht="14.4" x14ac:dyDescent="0.3">
      <c r="E156" s="87" t="s">
        <v>135</v>
      </c>
      <c r="F156" s="86"/>
    </row>
    <row r="157" spans="5:6" ht="14.4" x14ac:dyDescent="0.3">
      <c r="E157" s="87" t="s">
        <v>136</v>
      </c>
      <c r="F157" s="86"/>
    </row>
    <row r="158" spans="5:6" ht="14.4" x14ac:dyDescent="0.3">
      <c r="E158" s="87" t="s">
        <v>137</v>
      </c>
      <c r="F158" s="86"/>
    </row>
    <row r="159" spans="5:6" ht="14.4" x14ac:dyDescent="0.3">
      <c r="E159" s="87" t="s">
        <v>138</v>
      </c>
      <c r="F159" s="86"/>
    </row>
    <row r="160" spans="5:6" ht="14.4" x14ac:dyDescent="0.3">
      <c r="E160" s="85" t="s">
        <v>139</v>
      </c>
      <c r="F160" s="86"/>
    </row>
    <row r="161" spans="5:6" ht="14.4" x14ac:dyDescent="0.3">
      <c r="E161" s="87" t="s">
        <v>140</v>
      </c>
      <c r="F161" s="86"/>
    </row>
    <row r="162" spans="5:6" ht="14.4" x14ac:dyDescent="0.3">
      <c r="E162" s="87" t="s">
        <v>141</v>
      </c>
      <c r="F162" s="86"/>
    </row>
    <row r="163" spans="5:6" ht="14.4" x14ac:dyDescent="0.3">
      <c r="E163" s="87" t="s">
        <v>142</v>
      </c>
      <c r="F163" s="86"/>
    </row>
    <row r="164" spans="5:6" ht="14.4" x14ac:dyDescent="0.3">
      <c r="E164" s="87" t="s">
        <v>143</v>
      </c>
      <c r="F164" s="86"/>
    </row>
    <row r="165" spans="5:6" ht="14.4" x14ac:dyDescent="0.3">
      <c r="E165" s="87" t="s">
        <v>144</v>
      </c>
      <c r="F165" s="86"/>
    </row>
    <row r="166" spans="5:6" ht="14.4" x14ac:dyDescent="0.3">
      <c r="E166" s="87" t="s">
        <v>145</v>
      </c>
      <c r="F166" s="86"/>
    </row>
    <row r="167" spans="5:6" ht="14.4" x14ac:dyDescent="0.3">
      <c r="E167" s="87" t="s">
        <v>146</v>
      </c>
      <c r="F167" s="86"/>
    </row>
    <row r="168" spans="5:6" ht="14.4" x14ac:dyDescent="0.3">
      <c r="E168" s="87" t="s">
        <v>147</v>
      </c>
      <c r="F168" s="86"/>
    </row>
    <row r="169" spans="5:6" ht="14.4" x14ac:dyDescent="0.3">
      <c r="E169" s="87" t="s">
        <v>148</v>
      </c>
      <c r="F169" s="86"/>
    </row>
    <row r="170" spans="5:6" ht="14.4" x14ac:dyDescent="0.3">
      <c r="E170" s="87" t="s">
        <v>149</v>
      </c>
      <c r="F170" s="86"/>
    </row>
    <row r="171" spans="5:6" ht="14.4" x14ac:dyDescent="0.3">
      <c r="E171" s="87" t="s">
        <v>150</v>
      </c>
      <c r="F171" s="86"/>
    </row>
    <row r="172" spans="5:6" ht="14.4" x14ac:dyDescent="0.3">
      <c r="E172" s="87" t="s">
        <v>151</v>
      </c>
      <c r="F172" s="86"/>
    </row>
    <row r="173" spans="5:6" ht="14.4" x14ac:dyDescent="0.3">
      <c r="E173" s="87" t="s">
        <v>38</v>
      </c>
      <c r="F173" s="86"/>
    </row>
    <row r="174" spans="5:6" ht="14.4" x14ac:dyDescent="0.3">
      <c r="E174" s="87" t="s">
        <v>152</v>
      </c>
      <c r="F174" s="86"/>
    </row>
    <row r="175" spans="5:6" ht="14.4" x14ac:dyDescent="0.3">
      <c r="E175" s="87" t="s">
        <v>153</v>
      </c>
      <c r="F175" s="86"/>
    </row>
    <row r="176" spans="5:6" ht="14.4" x14ac:dyDescent="0.3">
      <c r="E176" s="87" t="s">
        <v>154</v>
      </c>
      <c r="F176" s="86"/>
    </row>
    <row r="177" spans="5:6" ht="14.4" x14ac:dyDescent="0.3">
      <c r="E177" s="87" t="s">
        <v>155</v>
      </c>
      <c r="F177" s="86"/>
    </row>
    <row r="178" spans="5:6" ht="14.4" x14ac:dyDescent="0.3">
      <c r="E178" s="87" t="s">
        <v>156</v>
      </c>
      <c r="F178" s="86"/>
    </row>
    <row r="179" spans="5:6" ht="14.4" x14ac:dyDescent="0.3">
      <c r="E179" s="87" t="s">
        <v>157</v>
      </c>
      <c r="F179" s="86"/>
    </row>
    <row r="180" spans="5:6" ht="14.4" x14ac:dyDescent="0.3">
      <c r="E180" s="87" t="s">
        <v>158</v>
      </c>
      <c r="F180" s="86"/>
    </row>
    <row r="181" spans="5:6" ht="14.4" x14ac:dyDescent="0.3">
      <c r="E181" s="87" t="s">
        <v>159</v>
      </c>
      <c r="F181" s="86"/>
    </row>
    <row r="182" spans="5:6" ht="14.4" x14ac:dyDescent="0.3">
      <c r="E182" s="87" t="s">
        <v>160</v>
      </c>
      <c r="F182" s="86"/>
    </row>
    <row r="183" spans="5:6" ht="13.8" x14ac:dyDescent="0.25">
      <c r="E183" s="87" t="s">
        <v>161</v>
      </c>
      <c r="F183" s="88"/>
    </row>
  </sheetData>
  <protectedRanges>
    <protectedRange sqref="F102 F91:F98 F86 F88:F89" name="Range4_2"/>
    <protectedRange sqref="E102 E91:E98 E86 E88:E89" name="Range4_3"/>
  </protectedRanges>
  <mergeCells count="38">
    <mergeCell ref="B40:C40"/>
    <mergeCell ref="B41:C41"/>
    <mergeCell ref="B42:C42"/>
    <mergeCell ref="B43:C43"/>
    <mergeCell ref="B44:C44"/>
    <mergeCell ref="B45:C45"/>
    <mergeCell ref="H27:I27"/>
    <mergeCell ref="J27:J28"/>
    <mergeCell ref="K27:K28"/>
    <mergeCell ref="L27:L28"/>
    <mergeCell ref="B30:L30"/>
    <mergeCell ref="B35:L35"/>
    <mergeCell ref="B21:C21"/>
    <mergeCell ref="B22:C22"/>
    <mergeCell ref="B23:C23"/>
    <mergeCell ref="A25:L25"/>
    <mergeCell ref="A27:A28"/>
    <mergeCell ref="B27:B28"/>
    <mergeCell ref="C27:C28"/>
    <mergeCell ref="D27:D28"/>
    <mergeCell ref="E27:E28"/>
    <mergeCell ref="F27:G27"/>
    <mergeCell ref="K5:K6"/>
    <mergeCell ref="L5:L6"/>
    <mergeCell ref="B8:L8"/>
    <mergeCell ref="B14:L14"/>
    <mergeCell ref="B19:C19"/>
    <mergeCell ref="B20:C20"/>
    <mergeCell ref="A2:L2"/>
    <mergeCell ref="A3:L3"/>
    <mergeCell ref="A5:A6"/>
    <mergeCell ref="B5:B6"/>
    <mergeCell ref="C5:C6"/>
    <mergeCell ref="D5:D6"/>
    <mergeCell ref="E5:E6"/>
    <mergeCell ref="F5:G5"/>
    <mergeCell ref="H5:I5"/>
    <mergeCell ref="J5:J6"/>
  </mergeCells>
  <conditionalFormatting sqref="H18">
    <cfRule type="expression" dxfId="5" priority="5">
      <formula>ROUND($H$18,5)&gt;ROUND($F$18,5)</formula>
    </cfRule>
  </conditionalFormatting>
  <conditionalFormatting sqref="H13">
    <cfRule type="expression" dxfId="4" priority="6">
      <formula>ROUND($H$13,5)&gt;ROUND($F$13,5)</formula>
    </cfRule>
  </conditionalFormatting>
  <conditionalFormatting sqref="H34">
    <cfRule type="expression" dxfId="3" priority="3">
      <formula>ROUND($H$34,5)&gt;ROUND($F$34,5)</formula>
    </cfRule>
  </conditionalFormatting>
  <conditionalFormatting sqref="H19">
    <cfRule type="expression" dxfId="2" priority="4">
      <formula>ROUND($H$19,5)&gt;ROUND($F$19,5)</formula>
    </cfRule>
  </conditionalFormatting>
  <conditionalFormatting sqref="H39">
    <cfRule type="expression" dxfId="1" priority="2">
      <formula>ROUND($H$39,5)&gt;ROUND($F$39,5)</formula>
    </cfRule>
  </conditionalFormatting>
  <conditionalFormatting sqref="H40">
    <cfRule type="expression" dxfId="0" priority="1">
      <formula>ROUND($H$40,5)&gt;ROUND($F$40,5)</formula>
    </cfRule>
  </conditionalFormatting>
  <dataValidations count="3">
    <dataValidation type="list" allowBlank="1" showInputMessage="1" showErrorMessage="1" sqref="D36:D38 D15:D17 D31:D33 D9:D12" xr:uid="{140521A4-4E26-4400-895B-6F833726630B}">
      <formula1>$D$86:$D$88</formula1>
    </dataValidation>
    <dataValidation type="list" allowBlank="1" showInputMessage="1" showErrorMessage="1" sqref="C31:C33 C15:C17 C36:C38 C9:C12" xr:uid="{72F37BCE-3CA9-4994-A3B7-DFC9D3BFFE40}">
      <formula1>$B$20:$B$23</formula1>
    </dataValidation>
    <dataValidation type="list" allowBlank="1" showInputMessage="1" showErrorMessage="1" sqref="E15:E17 E36:E38 E31:E33 E9:E12" xr:uid="{666D1686-0BDC-421A-BE8E-69A1097EFA75}">
      <formula1>$E$86:$E$183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U3Insert3">
                <anchor moveWithCells="1" sizeWithCells="1">
                  <from>
                    <xdr:col>1</xdr:col>
                    <xdr:colOff>30480</xdr:colOff>
                    <xdr:row>24</xdr:row>
                    <xdr:rowOff>45720</xdr:rowOff>
                  </from>
                  <to>
                    <xdr:col>1</xdr:col>
                    <xdr:colOff>876300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U3Insert4">
                <anchor moveWithCells="1" sizeWithCells="1">
                  <from>
                    <xdr:col>9</xdr:col>
                    <xdr:colOff>30480</xdr:colOff>
                    <xdr:row>24</xdr:row>
                    <xdr:rowOff>30480</xdr:rowOff>
                  </from>
                  <to>
                    <xdr:col>9</xdr:col>
                    <xdr:colOff>922020</xdr:colOff>
                    <xdr:row>25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1]!U3Delete3">
                <anchor moveWithCells="1" sizeWithCells="1">
                  <from>
                    <xdr:col>1</xdr:col>
                    <xdr:colOff>914400</xdr:colOff>
                    <xdr:row>24</xdr:row>
                    <xdr:rowOff>45720</xdr:rowOff>
                  </from>
                  <to>
                    <xdr:col>1</xdr:col>
                    <xdr:colOff>1760220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1]!U3Delete4">
                <anchor moveWithCells="1" sizeWithCells="1">
                  <from>
                    <xdr:col>9</xdr:col>
                    <xdr:colOff>982980</xdr:colOff>
                    <xdr:row>24</xdr:row>
                    <xdr:rowOff>22860</xdr:rowOff>
                  </from>
                  <to>
                    <xdr:col>10</xdr:col>
                    <xdr:colOff>45720</xdr:colOff>
                    <xdr:row>25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Sheet1!countU3_1</vt:lpstr>
      <vt:lpstr>Sheet1!countU3_2</vt:lpstr>
      <vt:lpstr>Sheet1!countU3_3</vt:lpstr>
      <vt:lpstr>Sheet1!countU3_4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2026-01-22T13:17:05Z</dcterms:created>
  <dcterms:modified xsi:type="dcterms:W3CDTF">2026-01-22T13:17:28Z</dcterms:modified>
</cp:coreProperties>
</file>