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\31.12.2019\New folder\"/>
    </mc:Choice>
  </mc:AlternateContent>
  <bookViews>
    <workbookView xWindow="0" yWindow="0" windowWidth="24000" windowHeight="9600"/>
  </bookViews>
  <sheets>
    <sheet name="Likvidlik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21" i="1"/>
  <c r="N20" i="1"/>
  <c r="N19" i="1"/>
  <c r="N18" i="1"/>
  <c r="M17" i="1"/>
  <c r="L17" i="1"/>
  <c r="K17" i="1"/>
  <c r="K14" i="1" s="1"/>
  <c r="J17" i="1"/>
  <c r="J14" i="1" s="1"/>
  <c r="I17" i="1"/>
  <c r="I14" i="1" s="1"/>
  <c r="I23" i="1" s="1"/>
  <c r="H17" i="1"/>
  <c r="H14" i="1" s="1"/>
  <c r="G17" i="1"/>
  <c r="G14" i="1" s="1"/>
  <c r="F17" i="1"/>
  <c r="E17" i="1"/>
  <c r="D17" i="1"/>
  <c r="N17" i="1" s="1"/>
  <c r="N14" i="1" s="1"/>
  <c r="N16" i="1"/>
  <c r="N15" i="1"/>
  <c r="M14" i="1"/>
  <c r="L14" i="1"/>
  <c r="F14" i="1"/>
  <c r="E14" i="1"/>
  <c r="D14" i="1"/>
  <c r="N13" i="1"/>
  <c r="N12" i="1"/>
  <c r="N11" i="1"/>
  <c r="N10" i="1"/>
  <c r="N9" i="1"/>
  <c r="N8" i="1"/>
  <c r="N7" i="1"/>
  <c r="N6" i="1"/>
  <c r="M5" i="1"/>
  <c r="M23" i="1" s="1"/>
  <c r="L5" i="1"/>
  <c r="L23" i="1" s="1"/>
  <c r="K5" i="1"/>
  <c r="J5" i="1"/>
  <c r="J23" i="1" s="1"/>
  <c r="I5" i="1"/>
  <c r="H5" i="1"/>
  <c r="H23" i="1" s="1"/>
  <c r="G5" i="1"/>
  <c r="G23" i="1" s="1"/>
  <c r="F5" i="1"/>
  <c r="F23" i="1" s="1"/>
  <c r="E5" i="1"/>
  <c r="E23" i="1" s="1"/>
  <c r="D5" i="1"/>
  <c r="N5" i="1" s="1"/>
  <c r="K23" i="1" l="1"/>
  <c r="D23" i="1"/>
  <c r="N23" i="1" s="1"/>
</calcChain>
</file>

<file path=xl/sharedStrings.xml><?xml version="1.0" encoding="utf-8"?>
<sst xmlns="http://schemas.openxmlformats.org/spreadsheetml/2006/main" count="67" uniqueCount="67">
  <si>
    <t>Likvidlik riski</t>
  </si>
  <si>
    <t>liqRisk</t>
  </si>
  <si>
    <t>min manatla</t>
  </si>
  <si>
    <t>Ödəniş müddətinin bitməsinə qalan günlər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</si>
  <si>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</si>
  <si>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</si>
  <si>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</si>
  <si>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</si>
  <si>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</si>
  <si>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</si>
  <si>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</si>
  <si>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</si>
  <si>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</si>
  <si>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</si>
  <si>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</si>
  <si>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</si>
  <si>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</si>
  <si>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</si>
  <si>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</si>
  <si>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30-90Day</t>
  </si>
  <si>
    <t>3-6Mon</t>
  </si>
  <si>
    <t>6-9Mon</t>
  </si>
  <si>
    <t>9-1Year</t>
  </si>
  <si>
    <t>1-2Year</t>
  </si>
  <si>
    <t>2-5Year</t>
  </si>
  <si>
    <t>&gt;5Year</t>
  </si>
  <si>
    <t>gen</t>
  </si>
  <si>
    <t>assets</t>
  </si>
  <si>
    <t>Aktivlər</t>
  </si>
  <si>
    <t>cashAndEquiv</t>
  </si>
  <si>
    <t>Nağd pul və ekvivalentləri</t>
  </si>
  <si>
    <t>sec</t>
  </si>
  <si>
    <t>Qiymətli kağızlar</t>
  </si>
  <si>
    <t>loansToCust</t>
  </si>
  <si>
    <t>Müştərilərə verilmiş kreditlər (xalis)</t>
  </si>
  <si>
    <t>loansToBanks</t>
  </si>
  <si>
    <t>Kredit təşkilarına və digər maliyyə institutlarına verilmiş kreditlər (xalis)</t>
  </si>
  <si>
    <t>shtrFinInst</t>
  </si>
  <si>
    <t>Qısamüddətli maliyyə alətləri</t>
  </si>
  <si>
    <t>derInst</t>
  </si>
  <si>
    <t>Törəmə maliyyə alətləri</t>
  </si>
  <si>
    <t>bankDep</t>
  </si>
  <si>
    <t>Bankın depozitləri</t>
  </si>
  <si>
    <t>miscFinAss</t>
  </si>
  <si>
    <t>Digər maliyyə aktivlər</t>
  </si>
  <si>
    <t>Lia</t>
  </si>
  <si>
    <t>Öhdəliklər</t>
  </si>
  <si>
    <t>CBAndGovReq</t>
  </si>
  <si>
    <t>ARMB və dövlət təşkilatlarının banka qarşı tələbləri</t>
  </si>
  <si>
    <t>attMonFromBank</t>
  </si>
  <si>
    <t>Kredit təşkilatları və digər maliyyə institutlarından cəlb edilmiş vəsaitlər</t>
  </si>
  <si>
    <t>dep</t>
  </si>
  <si>
    <t>Müştərilərin depozitləri:</t>
  </si>
  <si>
    <t>2.3.1</t>
  </si>
  <si>
    <t>reqDep</t>
  </si>
  <si>
    <t>tələbli depozitlər</t>
  </si>
  <si>
    <t>2.3.2</t>
  </si>
  <si>
    <t>terDep</t>
  </si>
  <si>
    <t>müddətli depozitlər</t>
  </si>
  <si>
    <t>subLia</t>
  </si>
  <si>
    <t>Subordinasiya öhdəlikləri</t>
  </si>
  <si>
    <t>debtSec</t>
  </si>
  <si>
    <t>Borc qiymətli kağızları</t>
  </si>
  <si>
    <t>miscFinLia</t>
  </si>
  <si>
    <t>Digər maliyyə öhdəliklər</t>
  </si>
  <si>
    <t>liqGap</t>
  </si>
  <si>
    <t>Likvidlik "qəpi"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</si>
</sst>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0" fillId="0" borderId="0" xfId="0" applyNumberFormat="1"/>
    <xf numFmtId="4" fontId="2" fillId="4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9" fontId="0" fillId="0" borderId="0" xfId="0" applyNumberFormat="1"/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bushova/Desktop/Rubluk/31.12.2019/Rubluk%20hesabatlar%2031.12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eVeziyyeti"/>
      <sheetName val="MenfeetZerer"/>
      <sheetName val="Kapital deyismeleri"/>
      <sheetName val="16.7"/>
      <sheetName val="KreditRiski"/>
      <sheetName val="LikvidlikRiski"/>
      <sheetName val="Valyuta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3"/>
  <sheetViews>
    <sheetView tabSelected="1" zoomScale="110" zoomScaleNormal="110" workbookViewId="0">
      <pane xSplit="3" ySplit="4" topLeftCell="D5" activePane="bottomRight" state="frozen"/>
      <selection activeCell="D10" sqref="D10"/>
      <selection pane="topRight" activeCell="D10" sqref="D10"/>
      <selection pane="bottomLeft" activeCell="D10" sqref="D10"/>
      <selection pane="bottomRight" activeCell="D5" sqref="D5"/>
    </sheetView>
  </sheetViews>
  <sheetFormatPr defaultRowHeight="15" x14ac:dyDescent="0.25"/>
  <cols>
    <col min="1" max="1" width="6" style="25" bestFit="1" customWidth="1"/>
    <col min="2" max="2" width="37.42578125" style="25" customWidth="1"/>
    <col min="3" max="3" width="49.5703125" customWidth="1"/>
    <col min="4" max="4" width="9.85546875" bestFit="1" customWidth="1"/>
    <col min="5" max="5" width="11.7109375" customWidth="1"/>
    <col min="6" max="7" width="13.28515625" customWidth="1"/>
    <col min="8" max="8" width="13.140625" customWidth="1"/>
    <col min="9" max="9" width="13.7109375" customWidth="1"/>
    <col min="10" max="10" width="14.42578125" customWidth="1"/>
    <col min="11" max="11" width="13.5703125" customWidth="1"/>
    <col min="12" max="12" width="12.42578125" customWidth="1"/>
    <col min="13" max="13" width="13.28515625" customWidth="1"/>
    <col min="14" max="14" width="12.7109375" customWidth="1"/>
    <col min="15" max="15" width="13.7109375" bestFit="1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x14ac:dyDescent="0.25">
      <c r="A2" s="2"/>
      <c r="B2" s="2"/>
      <c r="C2" s="3" t="s">
        <v>1</v>
      </c>
      <c r="D2" s="3"/>
      <c r="E2" s="3"/>
      <c r="F2" s="4"/>
      <c r="G2" s="4"/>
      <c r="H2" s="4"/>
      <c r="I2" s="4"/>
      <c r="J2" s="4"/>
      <c r="K2" s="4"/>
      <c r="L2" s="4"/>
      <c r="M2" s="5" t="s">
        <v>2</v>
      </c>
      <c r="N2" s="5"/>
    </row>
    <row r="3" spans="1:16" x14ac:dyDescent="0.25">
      <c r="A3" s="6"/>
      <c r="B3" s="6"/>
      <c r="C3" s="7" t="s">
        <v>3</v>
      </c>
      <c r="D3" s="8" t="s">
        <v>4</v>
      </c>
      <c r="E3" s="7" t="s">
        <v>5</v>
      </c>
      <c r="F3" s="9" t="s">
        <v>6</v>
      </c>
      <c r="G3" s="9" t="s">
        <v>7</v>
      </c>
      <c r="H3" s="9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8" t="s">
        <v>14</v>
      </c>
    </row>
    <row r="4" spans="1:16" x14ac:dyDescent="0.25">
      <c r="A4" s="6"/>
      <c r="B4" s="6"/>
      <c r="C4" s="10" t="s">
        <v>15</v>
      </c>
      <c r="D4" s="11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1" t="s">
        <v>24</v>
      </c>
      <c r="M4" s="11" t="s">
        <v>25</v>
      </c>
      <c r="N4" s="11" t="s">
        <v>26</v>
      </c>
    </row>
    <row r="5" spans="1:16" x14ac:dyDescent="0.25">
      <c r="A5" s="6">
        <v>1</v>
      </c>
      <c r="B5" s="12" t="s">
        <v>27</v>
      </c>
      <c r="C5" s="13" t="s">
        <v>28</v>
      </c>
      <c r="D5" s="14">
        <f>SUM(D6:D13)</f>
        <v>50771.11808</v>
      </c>
      <c r="E5" s="14">
        <f t="shared" ref="E5:M5" si="0">SUM(E6:E13)</f>
        <v>5502.7321483900005</v>
      </c>
      <c r="F5" s="14">
        <f t="shared" si="0"/>
        <v>30957.270173982004</v>
      </c>
      <c r="G5" s="14">
        <f t="shared" si="0"/>
        <v>26192.476500000001</v>
      </c>
      <c r="H5" s="14">
        <f t="shared" si="0"/>
        <v>59247.12601</v>
      </c>
      <c r="I5" s="14">
        <f t="shared" si="0"/>
        <v>32416.277419999999</v>
      </c>
      <c r="J5" s="14">
        <f t="shared" si="0"/>
        <v>20691.916160000001</v>
      </c>
      <c r="K5" s="14">
        <f t="shared" si="0"/>
        <v>57893.852939999997</v>
      </c>
      <c r="L5" s="14">
        <f t="shared" si="0"/>
        <v>47782.058949999999</v>
      </c>
      <c r="M5" s="14">
        <f t="shared" si="0"/>
        <v>49639.451332999997</v>
      </c>
      <c r="N5" s="14">
        <f>SUM(D5:M5)</f>
        <v>381094.27971537196</v>
      </c>
      <c r="O5" s="15"/>
    </row>
    <row r="6" spans="1:16" x14ac:dyDescent="0.25">
      <c r="A6" s="16">
        <v>1.1000000000000001</v>
      </c>
      <c r="B6" s="17" t="s">
        <v>29</v>
      </c>
      <c r="C6" s="18" t="s">
        <v>30</v>
      </c>
      <c r="D6" s="14">
        <v>39906.894469999999</v>
      </c>
      <c r="E6" s="14">
        <v>1038.7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1199.69001</v>
      </c>
      <c r="N6" s="14">
        <f t="shared" ref="N6:N23" si="1">SUM(D6:M6)</f>
        <v>42145.284479999995</v>
      </c>
      <c r="O6" s="15"/>
    </row>
    <row r="7" spans="1:16" x14ac:dyDescent="0.25">
      <c r="A7" s="16">
        <v>1.2</v>
      </c>
      <c r="B7" s="19" t="s">
        <v>31</v>
      </c>
      <c r="C7" s="18" t="s">
        <v>32</v>
      </c>
      <c r="D7" s="14">
        <v>0</v>
      </c>
      <c r="E7" s="14">
        <v>2430.83887</v>
      </c>
      <c r="F7" s="14">
        <v>14472.626680000001</v>
      </c>
      <c r="G7" s="14">
        <v>10111.28314</v>
      </c>
      <c r="H7" s="14">
        <v>26559.107400000001</v>
      </c>
      <c r="I7" s="14">
        <v>10200</v>
      </c>
      <c r="J7" s="14">
        <v>1700</v>
      </c>
      <c r="K7" s="14">
        <v>3551.3</v>
      </c>
      <c r="L7" s="14">
        <v>1332.45</v>
      </c>
      <c r="M7" s="14">
        <v>2728.1539200000002</v>
      </c>
      <c r="N7" s="14">
        <f t="shared" si="1"/>
        <v>73085.760009999998</v>
      </c>
      <c r="O7" s="15"/>
    </row>
    <row r="8" spans="1:16" x14ac:dyDescent="0.25">
      <c r="A8" s="16">
        <v>1.3</v>
      </c>
      <c r="B8" s="17" t="s">
        <v>33</v>
      </c>
      <c r="C8" s="20" t="s">
        <v>34</v>
      </c>
      <c r="D8" s="14">
        <v>0</v>
      </c>
      <c r="E8" s="14">
        <v>2032.6898699999999</v>
      </c>
      <c r="F8" s="14">
        <v>10340.14523</v>
      </c>
      <c r="G8" s="14">
        <v>16081.193360000001</v>
      </c>
      <c r="H8" s="14">
        <v>24168.018609999999</v>
      </c>
      <c r="I8" s="14">
        <v>21374.777419999999</v>
      </c>
      <c r="J8" s="14">
        <v>18991.916160000001</v>
      </c>
      <c r="K8" s="14">
        <v>54342.552939999994</v>
      </c>
      <c r="L8" s="14">
        <v>43872.8364</v>
      </c>
      <c r="M8" s="14">
        <v>28651.596649999999</v>
      </c>
      <c r="N8" s="14">
        <f t="shared" si="1"/>
        <v>219855.72663999998</v>
      </c>
      <c r="O8" s="15"/>
    </row>
    <row r="9" spans="1:16" ht="30" x14ac:dyDescent="0.25">
      <c r="A9" s="16">
        <v>1.4</v>
      </c>
      <c r="B9" s="19" t="s">
        <v>35</v>
      </c>
      <c r="C9" s="20" t="s">
        <v>36</v>
      </c>
      <c r="D9" s="14">
        <v>0</v>
      </c>
      <c r="E9" s="14">
        <v>0</v>
      </c>
      <c r="F9" s="14">
        <v>0</v>
      </c>
      <c r="G9" s="14">
        <v>0</v>
      </c>
      <c r="H9" s="14">
        <v>20</v>
      </c>
      <c r="I9" s="14">
        <v>841.5</v>
      </c>
      <c r="J9" s="14">
        <v>0</v>
      </c>
      <c r="K9" s="14">
        <v>0</v>
      </c>
      <c r="L9" s="14">
        <v>0</v>
      </c>
      <c r="M9" s="14">
        <v>5.2999999999999998E-4</v>
      </c>
      <c r="N9" s="14">
        <f t="shared" si="1"/>
        <v>861.50053000000003</v>
      </c>
      <c r="O9" s="15"/>
    </row>
    <row r="10" spans="1:16" x14ac:dyDescent="0.25">
      <c r="A10" s="16">
        <v>1.5</v>
      </c>
      <c r="B10" s="19" t="s">
        <v>37</v>
      </c>
      <c r="C10" s="18" t="s">
        <v>38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f t="shared" si="1"/>
        <v>0</v>
      </c>
      <c r="O10" s="15"/>
    </row>
    <row r="11" spans="1:16" x14ac:dyDescent="0.25">
      <c r="A11" s="16">
        <v>1.6</v>
      </c>
      <c r="B11" s="19" t="s">
        <v>39</v>
      </c>
      <c r="C11" s="18" t="s">
        <v>40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f t="shared" si="1"/>
        <v>0</v>
      </c>
      <c r="O11" s="15"/>
    </row>
    <row r="12" spans="1:16" x14ac:dyDescent="0.25">
      <c r="A12" s="16">
        <v>1.7</v>
      </c>
      <c r="B12" s="19" t="s">
        <v>41</v>
      </c>
      <c r="C12" s="18" t="s">
        <v>42</v>
      </c>
      <c r="D12" s="14">
        <v>0</v>
      </c>
      <c r="E12" s="14">
        <v>0</v>
      </c>
      <c r="F12" s="14">
        <v>6137.6850199999999</v>
      </c>
      <c r="G12" s="14">
        <v>0</v>
      </c>
      <c r="H12" s="14">
        <v>8500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1"/>
        <v>14637.685020000001</v>
      </c>
      <c r="O12" s="15"/>
    </row>
    <row r="13" spans="1:16" x14ac:dyDescent="0.25">
      <c r="A13" s="16">
        <v>1.8</v>
      </c>
      <c r="B13" s="19" t="s">
        <v>43</v>
      </c>
      <c r="C13" s="18" t="s">
        <v>44</v>
      </c>
      <c r="D13" s="14">
        <v>10864.223609999999</v>
      </c>
      <c r="E13" s="14">
        <v>0.50340839000000004</v>
      </c>
      <c r="F13" s="14">
        <v>6.8132439820000004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2576.7725500000001</v>
      </c>
      <c r="M13" s="14">
        <v>17060.010222999997</v>
      </c>
      <c r="N13" s="14">
        <f t="shared" si="1"/>
        <v>30508.323035371996</v>
      </c>
      <c r="O13" s="15"/>
      <c r="P13" s="21"/>
    </row>
    <row r="14" spans="1:16" x14ac:dyDescent="0.25">
      <c r="A14" s="6">
        <v>2</v>
      </c>
      <c r="B14" s="12" t="s">
        <v>45</v>
      </c>
      <c r="C14" s="13" t="s">
        <v>46</v>
      </c>
      <c r="D14" s="14">
        <f>SUM(D15:D22)-D17</f>
        <v>55793.410580000011</v>
      </c>
      <c r="E14" s="14">
        <f t="shared" ref="E14:N14" si="2">SUM(E15:E22)-E17</f>
        <v>6352.4659799999999</v>
      </c>
      <c r="F14" s="14">
        <f t="shared" si="2"/>
        <v>6724.1595399999997</v>
      </c>
      <c r="G14" s="14">
        <f t="shared" si="2"/>
        <v>21458.803800000002</v>
      </c>
      <c r="H14" s="14">
        <f t="shared" si="2"/>
        <v>35454.973870000002</v>
      </c>
      <c r="I14" s="14">
        <f t="shared" si="2"/>
        <v>27865.224990000002</v>
      </c>
      <c r="J14" s="14">
        <f t="shared" si="2"/>
        <v>26486.996630000001</v>
      </c>
      <c r="K14" s="14">
        <f t="shared" si="2"/>
        <v>21845.021039999996</v>
      </c>
      <c r="L14" s="14">
        <f t="shared" si="2"/>
        <v>107190.60759999999</v>
      </c>
      <c r="M14" s="14">
        <f t="shared" si="2"/>
        <v>7914.6329399999995</v>
      </c>
      <c r="N14" s="14">
        <f t="shared" si="2"/>
        <v>317086.29697000002</v>
      </c>
      <c r="O14" s="15"/>
    </row>
    <row r="15" spans="1:16" x14ac:dyDescent="0.25">
      <c r="A15" s="16">
        <v>2.1</v>
      </c>
      <c r="B15" s="19" t="s">
        <v>47</v>
      </c>
      <c r="C15" s="20" t="s">
        <v>48</v>
      </c>
      <c r="D15" s="22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77345.518469999995</v>
      </c>
      <c r="M15" s="14">
        <v>0</v>
      </c>
      <c r="N15" s="14">
        <f t="shared" si="1"/>
        <v>77345.518469999995</v>
      </c>
      <c r="O15" s="15"/>
    </row>
    <row r="16" spans="1:16" ht="30" x14ac:dyDescent="0.25">
      <c r="A16" s="16">
        <v>2.2000000000000002</v>
      </c>
      <c r="B16" s="19" t="s">
        <v>49</v>
      </c>
      <c r="C16" s="20" t="s">
        <v>50</v>
      </c>
      <c r="D16" s="14">
        <v>1.9091100000000001</v>
      </c>
      <c r="E16" s="14">
        <v>33.480789999999999</v>
      </c>
      <c r="F16" s="14">
        <v>358.30079000000001</v>
      </c>
      <c r="G16" s="14">
        <v>668.7646400000001</v>
      </c>
      <c r="H16" s="14">
        <v>9343.2838499999998</v>
      </c>
      <c r="I16" s="14">
        <v>1037.83817</v>
      </c>
      <c r="J16" s="14">
        <v>1380.20216</v>
      </c>
      <c r="K16" s="14">
        <v>4027.7107700000001</v>
      </c>
      <c r="L16" s="14">
        <v>7892.6741899999997</v>
      </c>
      <c r="M16" s="14">
        <v>7892.4257399999997</v>
      </c>
      <c r="N16" s="14">
        <f t="shared" si="1"/>
        <v>32636.590210000002</v>
      </c>
      <c r="O16" s="15"/>
    </row>
    <row r="17" spans="1:15" x14ac:dyDescent="0.25">
      <c r="A17" s="16">
        <v>2.2999999999999998</v>
      </c>
      <c r="B17" s="19" t="s">
        <v>51</v>
      </c>
      <c r="C17" s="20" t="s">
        <v>52</v>
      </c>
      <c r="D17" s="22">
        <f>SUM(D18:D19)</f>
        <v>55791.501470000003</v>
      </c>
      <c r="E17" s="22">
        <f t="shared" ref="E17:M17" si="3">SUM(E18:E19)</f>
        <v>1995.4666299999999</v>
      </c>
      <c r="F17" s="22">
        <f t="shared" si="3"/>
        <v>5904.6894600000005</v>
      </c>
      <c r="G17" s="22">
        <f t="shared" si="3"/>
        <v>20318.101640000001</v>
      </c>
      <c r="H17" s="22">
        <f t="shared" si="3"/>
        <v>25654.312979999999</v>
      </c>
      <c r="I17" s="22">
        <f t="shared" si="3"/>
        <v>26429.27592</v>
      </c>
      <c r="J17" s="22">
        <f t="shared" si="3"/>
        <v>24955.104420000003</v>
      </c>
      <c r="K17" s="22">
        <f t="shared" si="3"/>
        <v>16969.88062</v>
      </c>
      <c r="L17" s="22">
        <f t="shared" si="3"/>
        <v>5204.36492</v>
      </c>
      <c r="M17" s="22">
        <f t="shared" si="3"/>
        <v>0</v>
      </c>
      <c r="N17" s="14">
        <f t="shared" si="1"/>
        <v>183222.69806</v>
      </c>
      <c r="O17" s="15"/>
    </row>
    <row r="18" spans="1:15" x14ac:dyDescent="0.25">
      <c r="A18" s="16" t="s">
        <v>53</v>
      </c>
      <c r="B18" s="19" t="s">
        <v>54</v>
      </c>
      <c r="C18" s="18" t="s">
        <v>55</v>
      </c>
      <c r="D18" s="14">
        <v>55791.501470000003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1"/>
        <v>55791.501470000003</v>
      </c>
      <c r="O18" s="15"/>
    </row>
    <row r="19" spans="1:15" x14ac:dyDescent="0.25">
      <c r="A19" s="16" t="s">
        <v>56</v>
      </c>
      <c r="B19" s="19" t="s">
        <v>57</v>
      </c>
      <c r="C19" s="18" t="s">
        <v>58</v>
      </c>
      <c r="D19" s="14">
        <v>0</v>
      </c>
      <c r="E19" s="14">
        <v>1995.4666299999999</v>
      </c>
      <c r="F19" s="14">
        <v>5904.6894600000005</v>
      </c>
      <c r="G19" s="14">
        <v>20318.101640000001</v>
      </c>
      <c r="H19" s="14">
        <v>25654.312979999999</v>
      </c>
      <c r="I19" s="14">
        <v>26429.27592</v>
      </c>
      <c r="J19" s="14">
        <v>24955.104420000003</v>
      </c>
      <c r="K19" s="14">
        <v>16969.88062</v>
      </c>
      <c r="L19" s="14">
        <v>5204.36492</v>
      </c>
      <c r="M19" s="14">
        <v>0</v>
      </c>
      <c r="N19" s="14">
        <f t="shared" si="1"/>
        <v>127431.19659000001</v>
      </c>
      <c r="O19" s="15"/>
    </row>
    <row r="20" spans="1:15" x14ac:dyDescent="0.25">
      <c r="A20" s="16">
        <v>2.4</v>
      </c>
      <c r="B20" s="19" t="s">
        <v>59</v>
      </c>
      <c r="C20" s="23" t="s">
        <v>60</v>
      </c>
      <c r="D20" s="24"/>
      <c r="E20" s="24"/>
      <c r="F20" s="24"/>
      <c r="G20" s="24"/>
      <c r="H20" s="24"/>
      <c r="I20" s="24"/>
      <c r="J20" s="24"/>
      <c r="K20" s="24"/>
      <c r="L20" s="24">
        <v>16724.99999</v>
      </c>
      <c r="M20" s="24"/>
      <c r="N20" s="14">
        <f t="shared" si="1"/>
        <v>16724.99999</v>
      </c>
      <c r="O20" s="15"/>
    </row>
    <row r="21" spans="1:15" x14ac:dyDescent="0.25">
      <c r="A21" s="16">
        <v>2.5</v>
      </c>
      <c r="B21" s="19" t="s">
        <v>61</v>
      </c>
      <c r="C21" s="18" t="s">
        <v>62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1"/>
        <v>0</v>
      </c>
      <c r="O21" s="15"/>
    </row>
    <row r="22" spans="1:15" x14ac:dyDescent="0.25">
      <c r="A22" s="16">
        <v>2.6</v>
      </c>
      <c r="B22" s="19" t="s">
        <v>63</v>
      </c>
      <c r="C22" s="18" t="s">
        <v>64</v>
      </c>
      <c r="D22" s="14">
        <v>0</v>
      </c>
      <c r="E22" s="14">
        <v>4323.5185600000004</v>
      </c>
      <c r="F22" s="14">
        <v>461.16928999999999</v>
      </c>
      <c r="G22" s="14">
        <v>471.93752000000001</v>
      </c>
      <c r="H22" s="14">
        <v>457.37704000000002</v>
      </c>
      <c r="I22" s="14">
        <v>398.11090000000002</v>
      </c>
      <c r="J22" s="14">
        <v>151.69004999999999</v>
      </c>
      <c r="K22" s="14">
        <v>847.42965000000004</v>
      </c>
      <c r="L22" s="14">
        <v>23.050029999998515</v>
      </c>
      <c r="M22" s="14">
        <v>22.2072</v>
      </c>
      <c r="N22" s="14">
        <f t="shared" si="1"/>
        <v>7156.4902399999992</v>
      </c>
      <c r="O22" s="15"/>
    </row>
    <row r="23" spans="1:15" x14ac:dyDescent="0.25">
      <c r="A23" s="6">
        <v>3</v>
      </c>
      <c r="B23" s="12" t="s">
        <v>65</v>
      </c>
      <c r="C23" s="13" t="s">
        <v>66</v>
      </c>
      <c r="D23" s="14">
        <f>D5-D14</f>
        <v>-5022.2925000000105</v>
      </c>
      <c r="E23" s="14">
        <f t="shared" ref="E23:M23" si="4">E5-E14</f>
        <v>-849.73383160999947</v>
      </c>
      <c r="F23" s="14">
        <f t="shared" si="4"/>
        <v>24233.110633982003</v>
      </c>
      <c r="G23" s="14">
        <f t="shared" si="4"/>
        <v>4733.6726999999992</v>
      </c>
      <c r="H23" s="14">
        <f t="shared" si="4"/>
        <v>23792.152139999998</v>
      </c>
      <c r="I23" s="14">
        <f t="shared" si="4"/>
        <v>4551.0524299999961</v>
      </c>
      <c r="J23" s="14">
        <f t="shared" si="4"/>
        <v>-5795.0804700000008</v>
      </c>
      <c r="K23" s="14">
        <f t="shared" si="4"/>
        <v>36048.831900000005</v>
      </c>
      <c r="L23" s="14">
        <f t="shared" si="4"/>
        <v>-59408.54864999999</v>
      </c>
      <c r="M23" s="14">
        <f t="shared" si="4"/>
        <v>41724.818392999994</v>
      </c>
      <c r="N23" s="14">
        <f t="shared" si="1"/>
        <v>64007.982745371999</v>
      </c>
      <c r="O23" s="15"/>
    </row>
  </sheetData>
  <mergeCells count="3">
    <mergeCell ref="A1:N1"/>
    <mergeCell ref="C2:E2"/>
    <mergeCell ref="M2:N2"/>
  </mergeCells>
  <conditionalFormatting sqref="O5:O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LikvidlikRiski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2020-01-28T11:05:48Z</dcterms:created>
  <dcterms:modified xsi:type="dcterms:W3CDTF">2020-01-28T11:06:02Z</dcterms:modified>
</cp:coreProperties>
</file>